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codeName="ThisWorkbook"/>
  <mc:AlternateContent xmlns:mc="http://schemas.openxmlformats.org/markup-compatibility/2006">
    <mc:Choice Requires="x15">
      <x15ac:absPath xmlns:x15ac="http://schemas.microsoft.com/office/spreadsheetml/2010/11/ac" url="https://futurebuilt2.sharepoint.com/sites/FBuilt/Delte dokumenter/04. Kriterier og verktøy/01_Kriterier 2.0/02 Sirkulære bygg/Versjon 3.0/Engelsk versjon/"/>
    </mc:Choice>
  </mc:AlternateContent>
  <xr:revisionPtr revIDLastSave="0" documentId="8_{859DFA1F-02E2-4543-80B8-9DA1E450FCBD}" xr6:coauthVersionLast="47" xr6:coauthVersionMax="47" xr10:uidLastSave="{00000000-0000-0000-0000-000000000000}"/>
  <bookViews>
    <workbookView xWindow="16320" yWindow="900" windowWidth="32280" windowHeight="24560" xr2:uid="{183693C8-6482-41EA-AD3D-44183CA45996}"/>
  </bookViews>
  <sheets>
    <sheet name="About the tool" sheetId="15" r:id="rId1"/>
    <sheet name="Circularity Index (SI)" sheetId="13" r:id="rId2"/>
    <sheet name="Inputs - Building" sheetId="22" r:id="rId3"/>
    <sheet name="Inputs - Fill" sheetId="21" r:id="rId4"/>
    <sheet name="Lists" sheetId="17" r:id="rId5"/>
  </sheets>
  <externalReferences>
    <externalReference r:id="rId6"/>
  </externalReferences>
  <definedNames>
    <definedName name="_21_Grunn_og__fundamenter">Lists!#REF!</definedName>
    <definedName name="_21_Grunn_og_fundamenter">Lists!#REF!</definedName>
    <definedName name="_22_Bæresystemer">Lists!#REF!</definedName>
    <definedName name="_23_Yttervegger">Lists!#REF!</definedName>
    <definedName name="_24_Innervegger">Lists!#REF!</definedName>
    <definedName name="_25_Dekker">Lists!#REF!</definedName>
    <definedName name="_26_Yttertak">Lists!#REF!</definedName>
    <definedName name="_27_Fast_inventar">Lists!#REF!</definedName>
    <definedName name="_28_Trapper__balkonger__m.m.">Lists!#REF!</definedName>
    <definedName name="_28_Trapper_balkonger_mm">#REF!</definedName>
    <definedName name="_xlnm._FilterDatabase" localSheetId="2" hidden="1">'Inputs - Building'!$G$8:$X$186</definedName>
    <definedName name="_xlnm._FilterDatabase" localSheetId="3" hidden="1">'Inputs - Fill'!$G$8:$Q$48</definedName>
    <definedName name="Building_types">'[1]Klassifikasjon underlag'!$J$4:$J$16</definedName>
    <definedName name="Danmark">Lists!#REF!</definedName>
    <definedName name="Finest_split">'[1]Klassifikasjon underlag'!$C$4:$C$23</definedName>
    <definedName name="Norge">Lists!#REF!</definedName>
    <definedName name="SIRKindeks">'Circularity Index (SI)'!$P$8</definedName>
    <definedName name="SIRKindex">'Circularity Index (SI)'!$P$8</definedName>
    <definedName name="Sverige">Lists!#REF!</definedName>
    <definedName name="TOTVEKT" localSheetId="2">'Circularity Index (SI)'!$Z$15</definedName>
    <definedName name="TOTVEKT" localSheetId="3">'Circularity Index (SI)'!$Z$23</definedName>
    <definedName name="TOTVEKT" comment="Total Byggevekt (kg)">#REF!</definedName>
    <definedName name="Years">'[1]Klassifikasjon underlag'!$W$4:$W$13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0" i="13" l="1"/>
  <c r="J10" i="13"/>
  <c r="J9" i="13"/>
  <c r="J8" i="13"/>
  <c r="Z29" i="13"/>
  <c r="Z28" i="13"/>
  <c r="X23" i="22"/>
  <c r="Y23" i="22"/>
  <c r="Z23" i="22"/>
  <c r="AA23" i="22"/>
  <c r="X24" i="22"/>
  <c r="Y24" i="22"/>
  <c r="Z24" i="22"/>
  <c r="AA24" i="22"/>
  <c r="X25" i="22"/>
  <c r="Y25" i="22"/>
  <c r="Z25" i="22"/>
  <c r="AA25" i="22"/>
  <c r="X26" i="22"/>
  <c r="Y26" i="22"/>
  <c r="Z26" i="22"/>
  <c r="AA26" i="22"/>
  <c r="X27" i="22"/>
  <c r="Y27" i="22"/>
  <c r="Z27" i="22"/>
  <c r="AA27" i="22"/>
  <c r="X28" i="22"/>
  <c r="Y28" i="22"/>
  <c r="Z28" i="22"/>
  <c r="AA28" i="22"/>
  <c r="X29" i="22"/>
  <c r="Y29" i="22"/>
  <c r="Z29" i="22"/>
  <c r="AA29" i="22"/>
  <c r="X30" i="22"/>
  <c r="Y30" i="22"/>
  <c r="Z30" i="22"/>
  <c r="AA30" i="22"/>
  <c r="X31" i="22"/>
  <c r="Y31" i="22"/>
  <c r="Z31" i="22"/>
  <c r="AA31" i="22"/>
  <c r="X32" i="22"/>
  <c r="Y32" i="22"/>
  <c r="Z32" i="22"/>
  <c r="AA32" i="22"/>
  <c r="X33" i="22"/>
  <c r="Y33" i="22"/>
  <c r="Z33" i="22"/>
  <c r="AA33" i="22"/>
  <c r="X34" i="22"/>
  <c r="Y34" i="22"/>
  <c r="Z34" i="22"/>
  <c r="AA34" i="22"/>
  <c r="X35" i="22"/>
  <c r="Y35" i="22"/>
  <c r="Z35" i="22"/>
  <c r="AA35" i="22"/>
  <c r="X36" i="22"/>
  <c r="Y36" i="22"/>
  <c r="Z36" i="22"/>
  <c r="AA36" i="22"/>
  <c r="X37" i="22"/>
  <c r="Y37" i="22"/>
  <c r="Z37" i="22"/>
  <c r="AA37" i="22"/>
  <c r="X38" i="22"/>
  <c r="Y38" i="22"/>
  <c r="Z38" i="22"/>
  <c r="AA38" i="22"/>
  <c r="X39" i="22"/>
  <c r="Y39" i="22"/>
  <c r="Z39" i="22"/>
  <c r="AA39" i="22"/>
  <c r="X40" i="22"/>
  <c r="Y40" i="22"/>
  <c r="Z40" i="22"/>
  <c r="AA40" i="22"/>
  <c r="X41" i="22"/>
  <c r="Y41" i="22"/>
  <c r="Z41" i="22"/>
  <c r="AA41" i="22"/>
  <c r="X42" i="22"/>
  <c r="Y42" i="22"/>
  <c r="Z42" i="22"/>
  <c r="AA42" i="22"/>
  <c r="X43" i="22"/>
  <c r="Y43" i="22"/>
  <c r="Z43" i="22"/>
  <c r="AA43" i="22"/>
  <c r="X44" i="22"/>
  <c r="Y44" i="22"/>
  <c r="Z44" i="22"/>
  <c r="AA44" i="22"/>
  <c r="X45" i="22"/>
  <c r="Y45" i="22"/>
  <c r="Z45" i="22"/>
  <c r="AA45" i="22"/>
  <c r="X46" i="22"/>
  <c r="Y46" i="22"/>
  <c r="Z46" i="22"/>
  <c r="AA46" i="22"/>
  <c r="X47" i="22"/>
  <c r="Y47" i="22"/>
  <c r="Z47" i="22"/>
  <c r="AA47" i="22"/>
  <c r="X48" i="22"/>
  <c r="Y48" i="22"/>
  <c r="Z48" i="22"/>
  <c r="AA48" i="22"/>
  <c r="X49" i="22"/>
  <c r="Y49" i="22"/>
  <c r="Z49" i="22"/>
  <c r="AA49" i="22"/>
  <c r="X50" i="22"/>
  <c r="Y50" i="22"/>
  <c r="Z50" i="22"/>
  <c r="AA50" i="22"/>
  <c r="X51" i="22"/>
  <c r="Y51" i="22"/>
  <c r="Z51" i="22"/>
  <c r="AA51" i="22"/>
  <c r="X52" i="22"/>
  <c r="Y52" i="22"/>
  <c r="Z52" i="22"/>
  <c r="AA52" i="22"/>
  <c r="X53" i="22"/>
  <c r="Y53" i="22"/>
  <c r="Z53" i="22"/>
  <c r="AA53" i="22"/>
  <c r="X54" i="22"/>
  <c r="Y54" i="22"/>
  <c r="Z54" i="22"/>
  <c r="AA54" i="22"/>
  <c r="X55" i="22"/>
  <c r="Y55" i="22"/>
  <c r="Z55" i="22"/>
  <c r="AA55" i="22"/>
  <c r="X56" i="22"/>
  <c r="Y56" i="22"/>
  <c r="Z56" i="22"/>
  <c r="AA56" i="22"/>
  <c r="X57" i="22"/>
  <c r="Y57" i="22"/>
  <c r="Z57" i="22"/>
  <c r="AA57" i="22"/>
  <c r="X58" i="22"/>
  <c r="Y58" i="22"/>
  <c r="Z58" i="22"/>
  <c r="AA58" i="22"/>
  <c r="X59" i="22"/>
  <c r="Y59" i="22"/>
  <c r="Z59" i="22"/>
  <c r="AA59" i="22"/>
  <c r="X60" i="22"/>
  <c r="Y60" i="22"/>
  <c r="Z60" i="22"/>
  <c r="AA60" i="22"/>
  <c r="X61" i="22"/>
  <c r="Y61" i="22"/>
  <c r="Z61" i="22"/>
  <c r="AA61" i="22"/>
  <c r="X62" i="22"/>
  <c r="Y62" i="22"/>
  <c r="Z62" i="22"/>
  <c r="AA62" i="22"/>
  <c r="X63" i="22"/>
  <c r="Y63" i="22"/>
  <c r="Z63" i="22"/>
  <c r="AA63" i="22"/>
  <c r="X64" i="22"/>
  <c r="Y64" i="22"/>
  <c r="Z64" i="22"/>
  <c r="AA64" i="22"/>
  <c r="X65" i="22"/>
  <c r="Y65" i="22"/>
  <c r="Z65" i="22"/>
  <c r="AA65" i="22"/>
  <c r="X66" i="22"/>
  <c r="Y66" i="22"/>
  <c r="Z66" i="22"/>
  <c r="AA66" i="22"/>
  <c r="X67" i="22"/>
  <c r="Y67" i="22"/>
  <c r="Z67" i="22"/>
  <c r="AA67" i="22"/>
  <c r="X68" i="22"/>
  <c r="Y68" i="22"/>
  <c r="Z68" i="22"/>
  <c r="AA68" i="22"/>
  <c r="X69" i="22"/>
  <c r="Y69" i="22"/>
  <c r="Z69" i="22"/>
  <c r="AA69" i="22"/>
  <c r="X70" i="22"/>
  <c r="Y70" i="22"/>
  <c r="Z70" i="22"/>
  <c r="AA70" i="22"/>
  <c r="X71" i="22"/>
  <c r="Y71" i="22"/>
  <c r="Z71" i="22"/>
  <c r="AA71" i="22"/>
  <c r="X72" i="22"/>
  <c r="Y72" i="22"/>
  <c r="Z72" i="22"/>
  <c r="AA72" i="22"/>
  <c r="X73" i="22"/>
  <c r="Y73" i="22"/>
  <c r="Z73" i="22"/>
  <c r="AA73" i="22"/>
  <c r="X74" i="22"/>
  <c r="Y74" i="22"/>
  <c r="Z74" i="22"/>
  <c r="AA74" i="22"/>
  <c r="X75" i="22"/>
  <c r="Y75" i="22"/>
  <c r="Z75" i="22"/>
  <c r="AA75" i="22"/>
  <c r="X76" i="22"/>
  <c r="Y76" i="22"/>
  <c r="Z76" i="22"/>
  <c r="AA76" i="22"/>
  <c r="X77" i="22"/>
  <c r="Y77" i="22"/>
  <c r="Z77" i="22"/>
  <c r="AA77" i="22"/>
  <c r="X78" i="22"/>
  <c r="Y78" i="22"/>
  <c r="Z78" i="22"/>
  <c r="AA78" i="22"/>
  <c r="X79" i="22"/>
  <c r="Y79" i="22"/>
  <c r="Z79" i="22"/>
  <c r="AA79" i="22"/>
  <c r="X80" i="22"/>
  <c r="Y80" i="22"/>
  <c r="Z80" i="22"/>
  <c r="AA80" i="22"/>
  <c r="X81" i="22"/>
  <c r="Y81" i="22"/>
  <c r="Z81" i="22"/>
  <c r="AA81" i="22"/>
  <c r="X82" i="22"/>
  <c r="Y82" i="22"/>
  <c r="Z82" i="22"/>
  <c r="AA82" i="22"/>
  <c r="X83" i="22"/>
  <c r="Y83" i="22"/>
  <c r="Z83" i="22"/>
  <c r="AA83" i="22"/>
  <c r="X84" i="22"/>
  <c r="Y84" i="22"/>
  <c r="Z84" i="22"/>
  <c r="AA84" i="22"/>
  <c r="X85" i="22"/>
  <c r="Y85" i="22"/>
  <c r="Z85" i="22"/>
  <c r="AA85" i="22"/>
  <c r="X86" i="22"/>
  <c r="Y86" i="22"/>
  <c r="Z86" i="22"/>
  <c r="AA86" i="22"/>
  <c r="X87" i="22"/>
  <c r="Y87" i="22"/>
  <c r="Z87" i="22"/>
  <c r="AA87" i="22"/>
  <c r="X88" i="22"/>
  <c r="Y88" i="22"/>
  <c r="Z88" i="22"/>
  <c r="AA88" i="22"/>
  <c r="X89" i="22"/>
  <c r="Y89" i="22"/>
  <c r="Z89" i="22"/>
  <c r="AA89" i="22"/>
  <c r="X90" i="22"/>
  <c r="Y90" i="22"/>
  <c r="Z90" i="22"/>
  <c r="AA90" i="22"/>
  <c r="X91" i="22"/>
  <c r="Y91" i="22"/>
  <c r="Z91" i="22"/>
  <c r="AA91" i="22"/>
  <c r="X92" i="22"/>
  <c r="Y92" i="22"/>
  <c r="Z92" i="22"/>
  <c r="AA92" i="22"/>
  <c r="X93" i="22"/>
  <c r="Y93" i="22"/>
  <c r="Z93" i="22"/>
  <c r="AA93" i="22"/>
  <c r="X94" i="22"/>
  <c r="Y94" i="22"/>
  <c r="Z94" i="22"/>
  <c r="AA94" i="22"/>
  <c r="X95" i="22"/>
  <c r="Y95" i="22"/>
  <c r="Z95" i="22"/>
  <c r="AA95" i="22"/>
  <c r="X96" i="22"/>
  <c r="Y96" i="22"/>
  <c r="Z96" i="22"/>
  <c r="AA96" i="22"/>
  <c r="X97" i="22"/>
  <c r="Y97" i="22"/>
  <c r="Z97" i="22"/>
  <c r="AA97" i="22"/>
  <c r="X98" i="22"/>
  <c r="Y98" i="22"/>
  <c r="Z98" i="22"/>
  <c r="AA98" i="22"/>
  <c r="X99" i="22"/>
  <c r="Y99" i="22"/>
  <c r="Z99" i="22"/>
  <c r="AA99" i="22"/>
  <c r="X100" i="22"/>
  <c r="Y100" i="22"/>
  <c r="Z100" i="22"/>
  <c r="AA100" i="22"/>
  <c r="X101" i="22"/>
  <c r="Y101" i="22"/>
  <c r="Z101" i="22"/>
  <c r="AA101" i="22"/>
  <c r="X102" i="22"/>
  <c r="Y102" i="22"/>
  <c r="Z102" i="22"/>
  <c r="AA102" i="22"/>
  <c r="X103" i="22"/>
  <c r="Y103" i="22"/>
  <c r="Z103" i="22"/>
  <c r="AA103" i="22"/>
  <c r="X104" i="22"/>
  <c r="Y104" i="22"/>
  <c r="Z104" i="22"/>
  <c r="AA104" i="22"/>
  <c r="X105" i="22"/>
  <c r="Y105" i="22"/>
  <c r="Z105" i="22"/>
  <c r="AA105" i="22"/>
  <c r="X106" i="22"/>
  <c r="Y106" i="22"/>
  <c r="Z106" i="22"/>
  <c r="AA106" i="22"/>
  <c r="X107" i="22"/>
  <c r="Y107" i="22"/>
  <c r="Z107" i="22"/>
  <c r="AA107" i="22"/>
  <c r="X108" i="22"/>
  <c r="Y108" i="22"/>
  <c r="Z108" i="22"/>
  <c r="AA108" i="22"/>
  <c r="X109" i="22"/>
  <c r="Y109" i="22"/>
  <c r="Z109" i="22"/>
  <c r="AA109" i="22"/>
  <c r="X110" i="22"/>
  <c r="Y110" i="22"/>
  <c r="Z110" i="22"/>
  <c r="AA110" i="22"/>
  <c r="X111" i="22"/>
  <c r="Y111" i="22"/>
  <c r="Z111" i="22"/>
  <c r="AA111" i="22"/>
  <c r="X112" i="22"/>
  <c r="Y112" i="22"/>
  <c r="Z112" i="22"/>
  <c r="AA112" i="22"/>
  <c r="X113" i="22"/>
  <c r="Y113" i="22"/>
  <c r="Z113" i="22"/>
  <c r="AA113" i="22"/>
  <c r="X114" i="22"/>
  <c r="Y114" i="22"/>
  <c r="Z114" i="22"/>
  <c r="AA114" i="22"/>
  <c r="X115" i="22"/>
  <c r="Y115" i="22"/>
  <c r="Z115" i="22"/>
  <c r="AA115" i="22"/>
  <c r="X116" i="22"/>
  <c r="Y116" i="22"/>
  <c r="Z116" i="22"/>
  <c r="AA116" i="22"/>
  <c r="X117" i="22"/>
  <c r="Y117" i="22"/>
  <c r="Z117" i="22"/>
  <c r="AA117" i="22"/>
  <c r="X118" i="22"/>
  <c r="Y118" i="22"/>
  <c r="Z118" i="22"/>
  <c r="AA118" i="22"/>
  <c r="X119" i="22"/>
  <c r="Y119" i="22"/>
  <c r="Z119" i="22"/>
  <c r="AA119" i="22"/>
  <c r="X120" i="22"/>
  <c r="Y120" i="22"/>
  <c r="Z120" i="22"/>
  <c r="AA120" i="22"/>
  <c r="X121" i="22"/>
  <c r="Y121" i="22"/>
  <c r="Z121" i="22"/>
  <c r="AA121" i="22"/>
  <c r="X122" i="22"/>
  <c r="Y122" i="22"/>
  <c r="Z122" i="22"/>
  <c r="AA122" i="22"/>
  <c r="X123" i="22"/>
  <c r="Y123" i="22"/>
  <c r="Z123" i="22"/>
  <c r="AA123" i="22"/>
  <c r="X124" i="22"/>
  <c r="Y124" i="22"/>
  <c r="Z124" i="22"/>
  <c r="AA124" i="22"/>
  <c r="X125" i="22"/>
  <c r="Y125" i="22"/>
  <c r="Z125" i="22"/>
  <c r="AA125" i="22"/>
  <c r="X126" i="22"/>
  <c r="Y126" i="22"/>
  <c r="Z126" i="22"/>
  <c r="AA126" i="22"/>
  <c r="X127" i="22"/>
  <c r="Y127" i="22"/>
  <c r="Z127" i="22"/>
  <c r="AA127" i="22"/>
  <c r="X128" i="22"/>
  <c r="Y128" i="22"/>
  <c r="Z128" i="22"/>
  <c r="AA128" i="22"/>
  <c r="X129" i="22"/>
  <c r="Y129" i="22"/>
  <c r="Z129" i="22"/>
  <c r="AA129" i="22"/>
  <c r="X130" i="22"/>
  <c r="Y130" i="22"/>
  <c r="Z130" i="22"/>
  <c r="AA130" i="22"/>
  <c r="X131" i="22"/>
  <c r="Y131" i="22"/>
  <c r="Z131" i="22"/>
  <c r="AA131" i="22"/>
  <c r="X132" i="22"/>
  <c r="Y132" i="22"/>
  <c r="Z132" i="22"/>
  <c r="AA132" i="22"/>
  <c r="X133" i="22"/>
  <c r="Y133" i="22"/>
  <c r="Z133" i="22"/>
  <c r="AA133" i="22"/>
  <c r="X134" i="22"/>
  <c r="Y134" i="22"/>
  <c r="Z134" i="22"/>
  <c r="AA134" i="22"/>
  <c r="X135" i="22"/>
  <c r="Y135" i="22"/>
  <c r="Z135" i="22"/>
  <c r="AA135" i="22"/>
  <c r="X136" i="22"/>
  <c r="Y136" i="22"/>
  <c r="Z136" i="22"/>
  <c r="AA136" i="22"/>
  <c r="X137" i="22"/>
  <c r="Y137" i="22"/>
  <c r="Z137" i="22"/>
  <c r="AA137" i="22"/>
  <c r="X138" i="22"/>
  <c r="Y138" i="22"/>
  <c r="Z138" i="22"/>
  <c r="AA138" i="22"/>
  <c r="X139" i="22"/>
  <c r="Y139" i="22"/>
  <c r="Z139" i="22"/>
  <c r="AA139" i="22"/>
  <c r="X140" i="22"/>
  <c r="Y140" i="22"/>
  <c r="Z140" i="22"/>
  <c r="AA140" i="22"/>
  <c r="X141" i="22"/>
  <c r="Y141" i="22"/>
  <c r="Z141" i="22"/>
  <c r="AA141" i="22"/>
  <c r="X142" i="22"/>
  <c r="Y142" i="22"/>
  <c r="Z142" i="22"/>
  <c r="AA142" i="22"/>
  <c r="X143" i="22"/>
  <c r="Y143" i="22"/>
  <c r="Z143" i="22"/>
  <c r="AA143" i="22"/>
  <c r="X144" i="22"/>
  <c r="Y144" i="22"/>
  <c r="Z144" i="22"/>
  <c r="AA144" i="22"/>
  <c r="X145" i="22"/>
  <c r="Y145" i="22"/>
  <c r="Z145" i="22"/>
  <c r="AA145" i="22"/>
  <c r="X146" i="22"/>
  <c r="Y146" i="22"/>
  <c r="Z146" i="22"/>
  <c r="AA146" i="22"/>
  <c r="X147" i="22"/>
  <c r="Y147" i="22"/>
  <c r="Z147" i="22"/>
  <c r="AA147" i="22"/>
  <c r="X148" i="22"/>
  <c r="Y148" i="22"/>
  <c r="Z148" i="22"/>
  <c r="AA148" i="22"/>
  <c r="X149" i="22"/>
  <c r="Y149" i="22"/>
  <c r="Z149" i="22"/>
  <c r="AA149" i="22"/>
  <c r="X150" i="22"/>
  <c r="Y150" i="22"/>
  <c r="Z150" i="22"/>
  <c r="AA150" i="22"/>
  <c r="X151" i="22"/>
  <c r="Y151" i="22"/>
  <c r="Z151" i="22"/>
  <c r="AA151" i="22"/>
  <c r="X152" i="22"/>
  <c r="Y152" i="22"/>
  <c r="Z152" i="22"/>
  <c r="AA152" i="22"/>
  <c r="X153" i="22"/>
  <c r="Y153" i="22"/>
  <c r="Z153" i="22"/>
  <c r="AA153" i="22"/>
  <c r="X154" i="22"/>
  <c r="Y154" i="22"/>
  <c r="Z154" i="22"/>
  <c r="AA154" i="22"/>
  <c r="X155" i="22"/>
  <c r="Y155" i="22"/>
  <c r="Z155" i="22"/>
  <c r="AA155" i="22"/>
  <c r="X156" i="22"/>
  <c r="Y156" i="22"/>
  <c r="Z156" i="22"/>
  <c r="AA156" i="22"/>
  <c r="X157" i="22"/>
  <c r="Y157" i="22"/>
  <c r="Z157" i="22"/>
  <c r="AA157" i="22"/>
  <c r="X158" i="22"/>
  <c r="Y158" i="22"/>
  <c r="Z158" i="22"/>
  <c r="AA158" i="22"/>
  <c r="X159" i="22"/>
  <c r="Y159" i="22"/>
  <c r="Z159" i="22"/>
  <c r="AA159" i="22"/>
  <c r="X160" i="22"/>
  <c r="Y160" i="22"/>
  <c r="Z160" i="22"/>
  <c r="AA160" i="22"/>
  <c r="X161" i="22"/>
  <c r="Y161" i="22"/>
  <c r="Z161" i="22"/>
  <c r="AA161" i="22"/>
  <c r="X162" i="22"/>
  <c r="Y162" i="22"/>
  <c r="Z162" i="22"/>
  <c r="AA162" i="22"/>
  <c r="X163" i="22"/>
  <c r="Y163" i="22"/>
  <c r="Z163" i="22"/>
  <c r="AA163" i="22"/>
  <c r="X164" i="22"/>
  <c r="Y164" i="22"/>
  <c r="Z164" i="22"/>
  <c r="AA164" i="22"/>
  <c r="X165" i="22"/>
  <c r="Y165" i="22"/>
  <c r="Z165" i="22"/>
  <c r="AA165" i="22"/>
  <c r="X166" i="22"/>
  <c r="Y166" i="22"/>
  <c r="Z166" i="22"/>
  <c r="AA166" i="22"/>
  <c r="X167" i="22"/>
  <c r="Y167" i="22"/>
  <c r="Z167" i="22"/>
  <c r="AA167" i="22"/>
  <c r="X168" i="22"/>
  <c r="Y168" i="22"/>
  <c r="Z168" i="22"/>
  <c r="AA168" i="22"/>
  <c r="X169" i="22"/>
  <c r="Y169" i="22"/>
  <c r="Z169" i="22"/>
  <c r="AA169" i="22"/>
  <c r="X170" i="22"/>
  <c r="Y170" i="22"/>
  <c r="Z170" i="22"/>
  <c r="AA170" i="22"/>
  <c r="X171" i="22"/>
  <c r="Y171" i="22"/>
  <c r="Z171" i="22"/>
  <c r="AA171" i="22"/>
  <c r="X172" i="22"/>
  <c r="Y172" i="22"/>
  <c r="Z172" i="22"/>
  <c r="AA172" i="22"/>
  <c r="X173" i="22"/>
  <c r="Y173" i="22"/>
  <c r="Z173" i="22"/>
  <c r="AA173" i="22"/>
  <c r="X174" i="22"/>
  <c r="Y174" i="22"/>
  <c r="Z174" i="22"/>
  <c r="AA174" i="22"/>
  <c r="X9" i="22"/>
  <c r="Y9" i="22"/>
  <c r="Z9" i="22"/>
  <c r="AA9" i="22"/>
  <c r="X10" i="22"/>
  <c r="Y10" i="22"/>
  <c r="Z10" i="22"/>
  <c r="AA10" i="22"/>
  <c r="X11" i="22"/>
  <c r="Y11" i="22"/>
  <c r="Z11" i="22"/>
  <c r="AA11" i="22"/>
  <c r="X12" i="22"/>
  <c r="Y12" i="22"/>
  <c r="Z12" i="22"/>
  <c r="AA12" i="22"/>
  <c r="X13" i="22"/>
  <c r="Y13" i="22"/>
  <c r="Z13" i="22"/>
  <c r="AA13" i="22"/>
  <c r="X14" i="22"/>
  <c r="Y14" i="22"/>
  <c r="Z14" i="22"/>
  <c r="AA14" i="22"/>
  <c r="X15" i="22"/>
  <c r="Y15" i="22"/>
  <c r="Z15" i="22"/>
  <c r="AA15" i="22"/>
  <c r="X16" i="22"/>
  <c r="Y16" i="22"/>
  <c r="Z16" i="22"/>
  <c r="AA16" i="22"/>
  <c r="X17" i="22"/>
  <c r="Y17" i="22"/>
  <c r="Z17" i="22"/>
  <c r="AA17" i="22"/>
  <c r="X18" i="22"/>
  <c r="Y18" i="22"/>
  <c r="Z18" i="22"/>
  <c r="AA18" i="22"/>
  <c r="X19" i="22"/>
  <c r="Y19" i="22"/>
  <c r="Z19" i="22"/>
  <c r="AA19" i="22"/>
  <c r="X20" i="22"/>
  <c r="Y20" i="22"/>
  <c r="Z20" i="22"/>
  <c r="AA20" i="22"/>
  <c r="X21" i="22"/>
  <c r="Y21" i="22"/>
  <c r="Z21" i="22"/>
  <c r="AA21" i="22"/>
  <c r="X22" i="22"/>
  <c r="Y22" i="22"/>
  <c r="Z22" i="22"/>
  <c r="AA22" i="22"/>
  <c r="X8" i="22"/>
  <c r="Z27" i="13" l="1"/>
  <c r="M48" i="21" l="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R174" i="22"/>
  <c r="R173" i="22"/>
  <c r="R172" i="22"/>
  <c r="R171" i="22"/>
  <c r="R170" i="22"/>
  <c r="R169" i="22"/>
  <c r="R168" i="22"/>
  <c r="R167" i="22"/>
  <c r="R166" i="22"/>
  <c r="R165" i="22"/>
  <c r="R164" i="22"/>
  <c r="R163" i="22"/>
  <c r="R162" i="22"/>
  <c r="R161" i="22"/>
  <c r="R160" i="22"/>
  <c r="R159" i="22"/>
  <c r="R158" i="22"/>
  <c r="R157" i="22"/>
  <c r="R156" i="22"/>
  <c r="R155" i="22"/>
  <c r="R154" i="22"/>
  <c r="R153" i="22"/>
  <c r="R152" i="22"/>
  <c r="R151" i="22"/>
  <c r="R150" i="22"/>
  <c r="R149" i="22"/>
  <c r="R148" i="22"/>
  <c r="R147" i="22"/>
  <c r="R146" i="22"/>
  <c r="R145" i="22"/>
  <c r="R144" i="22"/>
  <c r="R143" i="22"/>
  <c r="R142" i="22"/>
  <c r="R141" i="22"/>
  <c r="R140" i="22"/>
  <c r="R139" i="22"/>
  <c r="R138" i="22"/>
  <c r="R137" i="22"/>
  <c r="R136" i="22"/>
  <c r="R135" i="22"/>
  <c r="R134" i="22"/>
  <c r="R133" i="22"/>
  <c r="R132" i="22"/>
  <c r="R131" i="22"/>
  <c r="R130" i="22"/>
  <c r="R129" i="22"/>
  <c r="R128" i="22"/>
  <c r="R127" i="22"/>
  <c r="R126" i="22"/>
  <c r="R125" i="22"/>
  <c r="R124" i="22"/>
  <c r="R123" i="22"/>
  <c r="R122" i="22"/>
  <c r="R121" i="22"/>
  <c r="R120" i="22"/>
  <c r="R119" i="22"/>
  <c r="R118" i="22"/>
  <c r="R117" i="22"/>
  <c r="R116" i="22"/>
  <c r="R115" i="22"/>
  <c r="R114" i="22"/>
  <c r="R113" i="22"/>
  <c r="R112" i="22"/>
  <c r="R111" i="22"/>
  <c r="R110" i="22"/>
  <c r="R109" i="22"/>
  <c r="R108" i="22"/>
  <c r="R107" i="22"/>
  <c r="R106" i="22"/>
  <c r="R105" i="22"/>
  <c r="R104" i="22"/>
  <c r="R103" i="22"/>
  <c r="R102" i="22"/>
  <c r="R101" i="22"/>
  <c r="R100" i="22"/>
  <c r="R99" i="22"/>
  <c r="R98" i="22"/>
  <c r="R97" i="22"/>
  <c r="R96" i="22"/>
  <c r="R95" i="22"/>
  <c r="R94" i="22"/>
  <c r="R93" i="22"/>
  <c r="R92" i="22"/>
  <c r="R91" i="22"/>
  <c r="R90" i="22"/>
  <c r="R89" i="22"/>
  <c r="R88" i="22"/>
  <c r="R87" i="22"/>
  <c r="R86" i="22"/>
  <c r="R85" i="22"/>
  <c r="R84" i="22"/>
  <c r="R83" i="22"/>
  <c r="R82" i="22"/>
  <c r="R81" i="22"/>
  <c r="R80" i="22"/>
  <c r="R79" i="22"/>
  <c r="R78" i="22"/>
  <c r="R77" i="22"/>
  <c r="R76" i="22"/>
  <c r="R75" i="22"/>
  <c r="R74" i="22"/>
  <c r="R73" i="22"/>
  <c r="R72" i="22"/>
  <c r="R71" i="22"/>
  <c r="R70" i="22"/>
  <c r="R69" i="22"/>
  <c r="R68" i="22"/>
  <c r="R67" i="22"/>
  <c r="R66" i="22"/>
  <c r="R65" i="22"/>
  <c r="R64" i="22"/>
  <c r="R63" i="22"/>
  <c r="R62" i="22"/>
  <c r="R61" i="22"/>
  <c r="R60" i="22"/>
  <c r="R59" i="22"/>
  <c r="R58" i="22"/>
  <c r="R57" i="22"/>
  <c r="R56" i="22"/>
  <c r="R55" i="22"/>
  <c r="R54" i="22"/>
  <c r="R53" i="22"/>
  <c r="R52" i="22"/>
  <c r="R51" i="22"/>
  <c r="R50" i="22"/>
  <c r="R49" i="22"/>
  <c r="R48" i="22"/>
  <c r="R47" i="22"/>
  <c r="R46" i="22"/>
  <c r="R45" i="22"/>
  <c r="R44" i="22"/>
  <c r="R43" i="22"/>
  <c r="R42" i="22"/>
  <c r="R41" i="22"/>
  <c r="R40" i="22"/>
  <c r="R39" i="22"/>
  <c r="R38" i="22"/>
  <c r="R37" i="22"/>
  <c r="R36" i="22"/>
  <c r="R35" i="22"/>
  <c r="R34" i="22"/>
  <c r="R33" i="22"/>
  <c r="R32" i="22"/>
  <c r="R31" i="22"/>
  <c r="R30" i="22"/>
  <c r="R29" i="22"/>
  <c r="R28" i="22"/>
  <c r="R27" i="22"/>
  <c r="R26" i="22"/>
  <c r="R25" i="22"/>
  <c r="R24" i="22"/>
  <c r="R23" i="22"/>
  <c r="R22" i="22"/>
  <c r="R21" i="22"/>
  <c r="R20" i="22"/>
  <c r="R19" i="22"/>
  <c r="R18" i="22"/>
  <c r="R17" i="22"/>
  <c r="R16" i="22"/>
  <c r="R15" i="22"/>
  <c r="R14" i="22"/>
  <c r="R13" i="22"/>
  <c r="R12" i="22"/>
  <c r="R11" i="22"/>
  <c r="R10" i="22"/>
  <c r="R9" i="22"/>
  <c r="R8" i="22"/>
  <c r="Y8" i="22"/>
  <c r="S174" i="22"/>
  <c r="S173" i="22"/>
  <c r="S172" i="22"/>
  <c r="S171" i="22"/>
  <c r="S170" i="22"/>
  <c r="S169" i="22"/>
  <c r="S168" i="22"/>
  <c r="S167" i="22"/>
  <c r="S166" i="22"/>
  <c r="S165" i="22"/>
  <c r="S164" i="22"/>
  <c r="S163" i="22"/>
  <c r="S162" i="22"/>
  <c r="S161" i="22"/>
  <c r="S160" i="22"/>
  <c r="S159" i="22"/>
  <c r="S158" i="22"/>
  <c r="S157" i="22"/>
  <c r="S156" i="22"/>
  <c r="S155" i="22"/>
  <c r="S154" i="22"/>
  <c r="S153" i="22"/>
  <c r="S152" i="22"/>
  <c r="S151" i="22"/>
  <c r="S150" i="22"/>
  <c r="S149" i="22"/>
  <c r="S148" i="22"/>
  <c r="S147" i="22"/>
  <c r="S146" i="22"/>
  <c r="S145" i="22"/>
  <c r="S144" i="22"/>
  <c r="S143" i="22"/>
  <c r="S142" i="22"/>
  <c r="S141" i="22"/>
  <c r="S140" i="22"/>
  <c r="S139" i="22"/>
  <c r="S138" i="22"/>
  <c r="S137" i="22"/>
  <c r="S136" i="22"/>
  <c r="S135" i="22"/>
  <c r="S134" i="22"/>
  <c r="S133" i="22"/>
  <c r="S132" i="22"/>
  <c r="S131" i="22"/>
  <c r="S130" i="22"/>
  <c r="S129" i="22"/>
  <c r="S128" i="22"/>
  <c r="S127" i="22"/>
  <c r="S126" i="22"/>
  <c r="S125" i="22"/>
  <c r="S124" i="22"/>
  <c r="S123" i="22"/>
  <c r="S122" i="22"/>
  <c r="S121" i="22"/>
  <c r="S120" i="22"/>
  <c r="S119" i="22"/>
  <c r="S118" i="22"/>
  <c r="S117" i="22"/>
  <c r="S116" i="22"/>
  <c r="S115" i="22"/>
  <c r="S114" i="22"/>
  <c r="S113" i="22"/>
  <c r="S112" i="22"/>
  <c r="S111" i="22"/>
  <c r="S110" i="22"/>
  <c r="S109" i="22"/>
  <c r="S108" i="22"/>
  <c r="S107" i="22"/>
  <c r="S106" i="22"/>
  <c r="S105" i="22"/>
  <c r="S104" i="22"/>
  <c r="S103" i="22"/>
  <c r="S102" i="22"/>
  <c r="S101" i="22"/>
  <c r="S100" i="22"/>
  <c r="S99" i="22"/>
  <c r="S98" i="22"/>
  <c r="S97" i="22"/>
  <c r="S96" i="22"/>
  <c r="S95" i="22"/>
  <c r="S94" i="22"/>
  <c r="S93" i="22"/>
  <c r="S92" i="22"/>
  <c r="S91" i="22"/>
  <c r="S90" i="22"/>
  <c r="S89" i="22"/>
  <c r="S88" i="22"/>
  <c r="S87" i="22"/>
  <c r="S86" i="22"/>
  <c r="S85" i="22"/>
  <c r="S84" i="22"/>
  <c r="S83" i="22"/>
  <c r="S82" i="22"/>
  <c r="S81" i="22"/>
  <c r="S80" i="22"/>
  <c r="S79" i="22"/>
  <c r="S78" i="22"/>
  <c r="S77" i="22"/>
  <c r="S76" i="22"/>
  <c r="S75" i="22"/>
  <c r="S74" i="22"/>
  <c r="S73" i="22"/>
  <c r="S72" i="22"/>
  <c r="S71" i="22"/>
  <c r="S70" i="22"/>
  <c r="S69" i="22"/>
  <c r="S68" i="22"/>
  <c r="S67" i="22"/>
  <c r="S66" i="22"/>
  <c r="S65" i="22"/>
  <c r="S64" i="22"/>
  <c r="S63" i="22"/>
  <c r="S62" i="22"/>
  <c r="S61" i="22"/>
  <c r="S60" i="22"/>
  <c r="S59" i="22"/>
  <c r="S58" i="22"/>
  <c r="S57" i="22"/>
  <c r="S56" i="22"/>
  <c r="S55" i="22"/>
  <c r="S54" i="22"/>
  <c r="S53" i="22"/>
  <c r="S52" i="22"/>
  <c r="S51" i="22"/>
  <c r="S50" i="22"/>
  <c r="S49" i="22"/>
  <c r="S48" i="22"/>
  <c r="S47" i="22"/>
  <c r="S46" i="22"/>
  <c r="S45" i="22"/>
  <c r="S44" i="22"/>
  <c r="S43" i="22"/>
  <c r="S42" i="22"/>
  <c r="S41" i="22"/>
  <c r="S40" i="22"/>
  <c r="S39" i="22"/>
  <c r="S38" i="22"/>
  <c r="S37" i="22"/>
  <c r="S36" i="22"/>
  <c r="S35" i="22"/>
  <c r="S34" i="22"/>
  <c r="S33" i="22"/>
  <c r="S32" i="22"/>
  <c r="S31" i="22"/>
  <c r="S30" i="22"/>
  <c r="S29" i="22"/>
  <c r="S28" i="22"/>
  <c r="S27" i="22"/>
  <c r="S26" i="22"/>
  <c r="S25" i="22"/>
  <c r="S24" i="22"/>
  <c r="S23" i="22"/>
  <c r="S22" i="22"/>
  <c r="S21" i="22"/>
  <c r="S20" i="22"/>
  <c r="S19" i="22"/>
  <c r="S18" i="22"/>
  <c r="S17" i="22"/>
  <c r="S16" i="22"/>
  <c r="S15" i="22"/>
  <c r="S14" i="22"/>
  <c r="S13" i="22"/>
  <c r="S12" i="22"/>
  <c r="S11" i="22"/>
  <c r="S10" i="22"/>
  <c r="S9" i="22"/>
  <c r="S8" i="22"/>
  <c r="P48"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V174" i="22"/>
  <c r="V173" i="22"/>
  <c r="V172" i="22"/>
  <c r="V171" i="22"/>
  <c r="V170" i="22"/>
  <c r="V169" i="22"/>
  <c r="V168" i="22"/>
  <c r="V167" i="22"/>
  <c r="V166" i="22"/>
  <c r="V165" i="22"/>
  <c r="V164" i="22"/>
  <c r="V163" i="22"/>
  <c r="V162" i="22"/>
  <c r="V161" i="22"/>
  <c r="V160" i="22"/>
  <c r="V159" i="22"/>
  <c r="V158" i="22"/>
  <c r="V157" i="22"/>
  <c r="V156" i="22"/>
  <c r="V155" i="22"/>
  <c r="V154" i="22"/>
  <c r="V153" i="22"/>
  <c r="V152" i="22"/>
  <c r="V151" i="22"/>
  <c r="V150" i="22"/>
  <c r="V149" i="22"/>
  <c r="V148" i="22"/>
  <c r="V147" i="22"/>
  <c r="V146" i="22"/>
  <c r="V145" i="22"/>
  <c r="V144" i="22"/>
  <c r="V143" i="22"/>
  <c r="V142" i="22"/>
  <c r="V141" i="22"/>
  <c r="V140" i="22"/>
  <c r="V139" i="22"/>
  <c r="V138" i="22"/>
  <c r="V137" i="22"/>
  <c r="V136" i="22"/>
  <c r="V135" i="22"/>
  <c r="V134" i="22"/>
  <c r="V133" i="22"/>
  <c r="V132" i="22"/>
  <c r="V131" i="22"/>
  <c r="V130" i="22"/>
  <c r="V129" i="22"/>
  <c r="V128" i="22"/>
  <c r="V127" i="22"/>
  <c r="V126" i="22"/>
  <c r="V125" i="22"/>
  <c r="V124" i="22"/>
  <c r="V123" i="22"/>
  <c r="V122" i="22"/>
  <c r="V121" i="22"/>
  <c r="V120" i="22"/>
  <c r="V119" i="22"/>
  <c r="V118" i="22"/>
  <c r="V117" i="22"/>
  <c r="V116" i="22"/>
  <c r="V115" i="22"/>
  <c r="V114" i="22"/>
  <c r="V113" i="22"/>
  <c r="V112" i="22"/>
  <c r="V111" i="22"/>
  <c r="V110" i="22"/>
  <c r="V109" i="22"/>
  <c r="V108" i="22"/>
  <c r="V107" i="22"/>
  <c r="V106" i="22"/>
  <c r="V105" i="22"/>
  <c r="V104" i="22"/>
  <c r="V103" i="22"/>
  <c r="V102" i="22"/>
  <c r="V101" i="22"/>
  <c r="V100" i="22"/>
  <c r="V99" i="22"/>
  <c r="V98" i="22"/>
  <c r="V97" i="22"/>
  <c r="V96" i="22"/>
  <c r="V95" i="22"/>
  <c r="V94" i="22"/>
  <c r="V93" i="22"/>
  <c r="V92" i="22"/>
  <c r="V91" i="22"/>
  <c r="V90" i="22"/>
  <c r="V89" i="22"/>
  <c r="V88" i="22"/>
  <c r="V87" i="22"/>
  <c r="V86" i="22"/>
  <c r="V85" i="22"/>
  <c r="V84" i="22"/>
  <c r="V83" i="22"/>
  <c r="V82" i="22"/>
  <c r="V81" i="22"/>
  <c r="V80" i="22"/>
  <c r="V79" i="22"/>
  <c r="V78" i="22"/>
  <c r="V77" i="22"/>
  <c r="V76" i="22"/>
  <c r="V75" i="22"/>
  <c r="V74" i="22"/>
  <c r="V73" i="22"/>
  <c r="V72" i="22"/>
  <c r="V71" i="22"/>
  <c r="V70" i="22"/>
  <c r="V69" i="22"/>
  <c r="V68" i="22"/>
  <c r="V67" i="22"/>
  <c r="V66" i="22"/>
  <c r="V65" i="22"/>
  <c r="V64" i="22"/>
  <c r="V63" i="22"/>
  <c r="V62" i="22"/>
  <c r="V61" i="22"/>
  <c r="V60" i="22"/>
  <c r="V59" i="22"/>
  <c r="V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V22" i="22"/>
  <c r="V21" i="22"/>
  <c r="V20" i="22"/>
  <c r="V19" i="22"/>
  <c r="V18" i="22"/>
  <c r="V17" i="22"/>
  <c r="V16" i="22"/>
  <c r="V15" i="22"/>
  <c r="V14" i="22"/>
  <c r="V13" i="22"/>
  <c r="V12" i="22"/>
  <c r="V11" i="22"/>
  <c r="V10" i="22"/>
  <c r="V9" i="22"/>
  <c r="V8" i="22"/>
  <c r="O48" i="21"/>
  <c r="N48" i="21"/>
  <c r="O47" i="21"/>
  <c r="N47" i="21"/>
  <c r="O46" i="21"/>
  <c r="N46" i="21"/>
  <c r="O45" i="21"/>
  <c r="N45" i="21"/>
  <c r="O44" i="21"/>
  <c r="N44" i="21"/>
  <c r="O43" i="21"/>
  <c r="N43" i="21"/>
  <c r="O42" i="21"/>
  <c r="N42" i="21"/>
  <c r="O41" i="21"/>
  <c r="N41" i="21"/>
  <c r="O40" i="21"/>
  <c r="N40" i="21"/>
  <c r="O39" i="21"/>
  <c r="N39" i="21"/>
  <c r="O38" i="21"/>
  <c r="N38" i="21"/>
  <c r="O37" i="21"/>
  <c r="N37" i="21"/>
  <c r="O36" i="21"/>
  <c r="N36" i="21"/>
  <c r="O35" i="21"/>
  <c r="N35" i="21"/>
  <c r="O34" i="21"/>
  <c r="N34" i="21"/>
  <c r="O33" i="21"/>
  <c r="N33" i="21"/>
  <c r="O32" i="21"/>
  <c r="N32" i="21"/>
  <c r="O31" i="21"/>
  <c r="N31" i="21"/>
  <c r="O30" i="21"/>
  <c r="N30" i="21"/>
  <c r="O29" i="21"/>
  <c r="N29" i="21"/>
  <c r="O28" i="21"/>
  <c r="N28" i="21"/>
  <c r="O27" i="21"/>
  <c r="N27" i="21"/>
  <c r="O26" i="21"/>
  <c r="N26" i="21"/>
  <c r="O25" i="21"/>
  <c r="N25" i="21"/>
  <c r="O24" i="21"/>
  <c r="N24" i="21"/>
  <c r="O23" i="21"/>
  <c r="N23" i="21"/>
  <c r="O22" i="21"/>
  <c r="N22" i="21"/>
  <c r="O21" i="21"/>
  <c r="N21" i="21"/>
  <c r="O20" i="21"/>
  <c r="N20" i="21"/>
  <c r="O19" i="21"/>
  <c r="N19" i="21"/>
  <c r="O18" i="21"/>
  <c r="N18" i="21"/>
  <c r="O17" i="21"/>
  <c r="N17" i="21"/>
  <c r="O16" i="21"/>
  <c r="N16" i="21"/>
  <c r="O15" i="21"/>
  <c r="N15" i="21"/>
  <c r="O14" i="21"/>
  <c r="N14" i="21"/>
  <c r="O13" i="21"/>
  <c r="N13" i="21"/>
  <c r="O12" i="21"/>
  <c r="N12" i="21"/>
  <c r="O11" i="21"/>
  <c r="N11" i="21"/>
  <c r="O10" i="21"/>
  <c r="N10" i="21"/>
  <c r="O9" i="21"/>
  <c r="N9" i="21"/>
  <c r="O8" i="21"/>
  <c r="N8" i="21"/>
  <c r="U174" i="22"/>
  <c r="T174" i="22"/>
  <c r="U173" i="22"/>
  <c r="T173" i="22"/>
  <c r="U172" i="22"/>
  <c r="T172" i="22"/>
  <c r="U171" i="22"/>
  <c r="T171" i="22"/>
  <c r="U170" i="22"/>
  <c r="T170" i="22"/>
  <c r="U169" i="22"/>
  <c r="T169" i="22"/>
  <c r="U168" i="22"/>
  <c r="T168" i="22"/>
  <c r="U167" i="22"/>
  <c r="T167" i="22"/>
  <c r="U166" i="22"/>
  <c r="T166" i="22"/>
  <c r="U165" i="22"/>
  <c r="T165" i="22"/>
  <c r="U164" i="22"/>
  <c r="T164" i="22"/>
  <c r="U163" i="22"/>
  <c r="T163" i="22"/>
  <c r="U162" i="22"/>
  <c r="T162" i="22"/>
  <c r="U161" i="22"/>
  <c r="T161" i="22"/>
  <c r="U160" i="22"/>
  <c r="T160" i="22"/>
  <c r="U159" i="22"/>
  <c r="T159" i="22"/>
  <c r="U158" i="22"/>
  <c r="T158" i="22"/>
  <c r="U157" i="22"/>
  <c r="T157" i="22"/>
  <c r="U156" i="22"/>
  <c r="T156" i="22"/>
  <c r="U155" i="22"/>
  <c r="T155" i="22"/>
  <c r="U154" i="22"/>
  <c r="T154" i="22"/>
  <c r="U153" i="22"/>
  <c r="T153" i="22"/>
  <c r="U152" i="22"/>
  <c r="T152" i="22"/>
  <c r="U151" i="22"/>
  <c r="T151" i="22"/>
  <c r="U150" i="22"/>
  <c r="T150" i="22"/>
  <c r="U149" i="22"/>
  <c r="T149" i="22"/>
  <c r="U148" i="22"/>
  <c r="T148" i="22"/>
  <c r="U147" i="22"/>
  <c r="T147" i="22"/>
  <c r="U146" i="22"/>
  <c r="T146" i="22"/>
  <c r="U145" i="22"/>
  <c r="T145" i="22"/>
  <c r="U144" i="22"/>
  <c r="T144" i="22"/>
  <c r="U143" i="22"/>
  <c r="T143" i="22"/>
  <c r="U142" i="22"/>
  <c r="T142" i="22"/>
  <c r="U141" i="22"/>
  <c r="T141" i="22"/>
  <c r="U140" i="22"/>
  <c r="T140" i="22"/>
  <c r="U139" i="22"/>
  <c r="T139" i="22"/>
  <c r="U138" i="22"/>
  <c r="T138" i="22"/>
  <c r="U137" i="22"/>
  <c r="T137" i="22"/>
  <c r="U136" i="22"/>
  <c r="T136" i="22"/>
  <c r="U135" i="22"/>
  <c r="T135" i="22"/>
  <c r="U134" i="22"/>
  <c r="T134" i="22"/>
  <c r="U133" i="22"/>
  <c r="T133" i="22"/>
  <c r="U132" i="22"/>
  <c r="T132" i="22"/>
  <c r="U131" i="22"/>
  <c r="T131" i="22"/>
  <c r="U130" i="22"/>
  <c r="T130" i="22"/>
  <c r="U129" i="22"/>
  <c r="T129" i="22"/>
  <c r="U128" i="22"/>
  <c r="T128" i="22"/>
  <c r="U127" i="22"/>
  <c r="T127" i="22"/>
  <c r="U126" i="22"/>
  <c r="T126" i="22"/>
  <c r="U125" i="22"/>
  <c r="T125" i="22"/>
  <c r="U124" i="22"/>
  <c r="T124" i="22"/>
  <c r="U123" i="22"/>
  <c r="T123" i="22"/>
  <c r="U122" i="22"/>
  <c r="T122" i="22"/>
  <c r="U121" i="22"/>
  <c r="T121" i="22"/>
  <c r="U120" i="22"/>
  <c r="T120" i="22"/>
  <c r="U119" i="22"/>
  <c r="T119" i="22"/>
  <c r="U118" i="22"/>
  <c r="T118" i="22"/>
  <c r="U117" i="22"/>
  <c r="T117" i="22"/>
  <c r="U116" i="22"/>
  <c r="T116" i="22"/>
  <c r="U115" i="22"/>
  <c r="T115" i="22"/>
  <c r="U114" i="22"/>
  <c r="T114" i="22"/>
  <c r="U113" i="22"/>
  <c r="T113" i="22"/>
  <c r="U112" i="22"/>
  <c r="T112" i="22"/>
  <c r="U111" i="22"/>
  <c r="T111" i="22"/>
  <c r="U110" i="22"/>
  <c r="T110" i="22"/>
  <c r="U109" i="22"/>
  <c r="T109" i="22"/>
  <c r="U108" i="22"/>
  <c r="T108" i="22"/>
  <c r="U107" i="22"/>
  <c r="T107" i="22"/>
  <c r="U106" i="22"/>
  <c r="T106" i="22"/>
  <c r="U105" i="22"/>
  <c r="T105" i="22"/>
  <c r="U104" i="22"/>
  <c r="T104" i="22"/>
  <c r="U103" i="22"/>
  <c r="T103" i="22"/>
  <c r="U102" i="22"/>
  <c r="T102" i="22"/>
  <c r="U101" i="22"/>
  <c r="T101" i="22"/>
  <c r="U100" i="22"/>
  <c r="T100" i="22"/>
  <c r="U99" i="22"/>
  <c r="T99" i="22"/>
  <c r="U98" i="22"/>
  <c r="T98" i="22"/>
  <c r="U97" i="22"/>
  <c r="T97" i="22"/>
  <c r="U96" i="22"/>
  <c r="T96" i="22"/>
  <c r="U95" i="22"/>
  <c r="T95" i="22"/>
  <c r="U94" i="22"/>
  <c r="T94" i="22"/>
  <c r="U93" i="22"/>
  <c r="T93" i="22"/>
  <c r="U92" i="22"/>
  <c r="T92" i="22"/>
  <c r="U91" i="22"/>
  <c r="T91" i="22"/>
  <c r="U90" i="22"/>
  <c r="T90" i="22"/>
  <c r="U89" i="22"/>
  <c r="T89" i="22"/>
  <c r="U88" i="22"/>
  <c r="T88" i="22"/>
  <c r="U87" i="22"/>
  <c r="T87" i="22"/>
  <c r="U86" i="22"/>
  <c r="T86" i="22"/>
  <c r="U85" i="22"/>
  <c r="T85" i="22"/>
  <c r="U84" i="22"/>
  <c r="T84" i="22"/>
  <c r="U83" i="22"/>
  <c r="T83" i="22"/>
  <c r="U82" i="22"/>
  <c r="T82" i="22"/>
  <c r="U81" i="22"/>
  <c r="T81" i="22"/>
  <c r="U80" i="22"/>
  <c r="T80" i="22"/>
  <c r="U79" i="22"/>
  <c r="T79" i="22"/>
  <c r="U78" i="22"/>
  <c r="T78" i="22"/>
  <c r="U77" i="22"/>
  <c r="T77" i="22"/>
  <c r="U76" i="22"/>
  <c r="T76" i="22"/>
  <c r="U75" i="22"/>
  <c r="T75" i="22"/>
  <c r="U74" i="22"/>
  <c r="T74" i="22"/>
  <c r="U73" i="22"/>
  <c r="T73" i="22"/>
  <c r="U72" i="22"/>
  <c r="T72" i="22"/>
  <c r="U71" i="22"/>
  <c r="T71" i="22"/>
  <c r="U70" i="22"/>
  <c r="T70" i="22"/>
  <c r="U69" i="22"/>
  <c r="T69" i="22"/>
  <c r="U68" i="22"/>
  <c r="T68" i="22"/>
  <c r="U67" i="22"/>
  <c r="T67" i="22"/>
  <c r="U66" i="22"/>
  <c r="T66" i="22"/>
  <c r="U65" i="22"/>
  <c r="T65" i="22"/>
  <c r="U64" i="22"/>
  <c r="T64" i="22"/>
  <c r="U63" i="22"/>
  <c r="T63" i="22"/>
  <c r="U62" i="22"/>
  <c r="T62" i="22"/>
  <c r="U61" i="22"/>
  <c r="T61" i="22"/>
  <c r="U60" i="22"/>
  <c r="T60" i="22"/>
  <c r="U59" i="22"/>
  <c r="T59" i="22"/>
  <c r="U58" i="22"/>
  <c r="T58" i="22"/>
  <c r="U57" i="22"/>
  <c r="T57" i="22"/>
  <c r="U56" i="22"/>
  <c r="T56" i="22"/>
  <c r="U55" i="22"/>
  <c r="T55" i="22"/>
  <c r="U54" i="22"/>
  <c r="T54" i="22"/>
  <c r="U53" i="22"/>
  <c r="T53" i="22"/>
  <c r="U52" i="22"/>
  <c r="T52" i="22"/>
  <c r="U51" i="22"/>
  <c r="T51" i="22"/>
  <c r="U50" i="22"/>
  <c r="T50" i="22"/>
  <c r="U49" i="22"/>
  <c r="T49" i="22"/>
  <c r="U48" i="22"/>
  <c r="T48" i="22"/>
  <c r="U47" i="22"/>
  <c r="T47" i="22"/>
  <c r="U46" i="22"/>
  <c r="T46" i="22"/>
  <c r="U45" i="22"/>
  <c r="T45" i="22"/>
  <c r="U44" i="22"/>
  <c r="T44" i="22"/>
  <c r="U43" i="22"/>
  <c r="T43" i="22"/>
  <c r="U42" i="22"/>
  <c r="T42" i="22"/>
  <c r="U41" i="22"/>
  <c r="T41" i="22"/>
  <c r="U40" i="22"/>
  <c r="T40" i="22"/>
  <c r="U39" i="22"/>
  <c r="T39" i="22"/>
  <c r="U38" i="22"/>
  <c r="T38" i="22"/>
  <c r="U37" i="22"/>
  <c r="T37" i="22"/>
  <c r="U36" i="22"/>
  <c r="T36" i="22"/>
  <c r="U35" i="22"/>
  <c r="T35" i="22"/>
  <c r="U34" i="22"/>
  <c r="T34" i="22"/>
  <c r="U33" i="22"/>
  <c r="T33" i="22"/>
  <c r="U32" i="22"/>
  <c r="T32" i="22"/>
  <c r="U31" i="22"/>
  <c r="T31" i="22"/>
  <c r="U30" i="22"/>
  <c r="T30" i="22"/>
  <c r="U29" i="22"/>
  <c r="T29" i="22"/>
  <c r="U28" i="22"/>
  <c r="T28" i="22"/>
  <c r="U27" i="22"/>
  <c r="T27" i="22"/>
  <c r="U26" i="22"/>
  <c r="T26" i="22"/>
  <c r="U25" i="22"/>
  <c r="T25" i="22"/>
  <c r="U24" i="22"/>
  <c r="T24" i="22"/>
  <c r="U23" i="22"/>
  <c r="T23" i="22"/>
  <c r="U22" i="22"/>
  <c r="T22" i="22"/>
  <c r="U21" i="22"/>
  <c r="T21" i="22"/>
  <c r="U20" i="22"/>
  <c r="T20" i="22"/>
  <c r="U19" i="22"/>
  <c r="T19" i="22"/>
  <c r="U18" i="22"/>
  <c r="T18" i="22"/>
  <c r="U17" i="22"/>
  <c r="T17" i="22"/>
  <c r="U16" i="22"/>
  <c r="T16" i="22"/>
  <c r="U15" i="22"/>
  <c r="T15" i="22"/>
  <c r="U14" i="22"/>
  <c r="T14" i="22"/>
  <c r="U13" i="22"/>
  <c r="T13" i="22"/>
  <c r="U12" i="22"/>
  <c r="T12" i="22"/>
  <c r="U11" i="22"/>
  <c r="T11" i="22"/>
  <c r="U10" i="22"/>
  <c r="T10" i="22"/>
  <c r="U9" i="22"/>
  <c r="T9" i="22"/>
  <c r="U8" i="22"/>
  <c r="T8" i="22"/>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9" i="21"/>
  <c r="L8" i="21"/>
  <c r="Q174" i="22"/>
  <c r="Q173" i="22"/>
  <c r="Q172" i="22"/>
  <c r="Q171" i="22"/>
  <c r="Q170" i="22"/>
  <c r="Q169" i="22"/>
  <c r="Q168" i="22"/>
  <c r="Q167" i="22"/>
  <c r="Q166" i="22"/>
  <c r="Q165" i="22"/>
  <c r="Q164" i="22"/>
  <c r="Q163" i="22"/>
  <c r="Q162" i="22"/>
  <c r="Q161" i="22"/>
  <c r="Q160" i="22"/>
  <c r="Q159" i="22"/>
  <c r="Q158" i="22"/>
  <c r="Q157" i="22"/>
  <c r="Q156" i="22"/>
  <c r="Q155" i="22"/>
  <c r="Q154" i="22"/>
  <c r="Q153" i="22"/>
  <c r="Q152" i="22"/>
  <c r="Q151" i="22"/>
  <c r="Q150" i="22"/>
  <c r="Q149" i="22"/>
  <c r="Q148" i="22"/>
  <c r="Q147" i="22"/>
  <c r="Q146" i="22"/>
  <c r="Q145" i="22"/>
  <c r="Q144" i="22"/>
  <c r="Q143" i="22"/>
  <c r="Q142" i="22"/>
  <c r="Q141" i="22"/>
  <c r="Q140" i="22"/>
  <c r="Q139" i="22"/>
  <c r="Q138" i="22"/>
  <c r="Q137" i="22"/>
  <c r="Q136" i="22"/>
  <c r="Q135" i="22"/>
  <c r="Q134" i="22"/>
  <c r="Q133" i="22"/>
  <c r="Q132" i="22"/>
  <c r="Q131" i="22"/>
  <c r="Q130" i="22"/>
  <c r="Q129" i="22"/>
  <c r="Q128" i="22"/>
  <c r="Q127" i="22"/>
  <c r="Q126" i="22"/>
  <c r="Q125" i="22"/>
  <c r="Q124" i="22"/>
  <c r="Q123" i="22"/>
  <c r="Q122" i="22"/>
  <c r="Q121" i="22"/>
  <c r="Q120" i="22"/>
  <c r="Q119" i="22"/>
  <c r="Q118" i="22"/>
  <c r="Q117" i="22"/>
  <c r="Q116" i="22"/>
  <c r="Q115" i="22"/>
  <c r="Q114" i="22"/>
  <c r="Q113" i="22"/>
  <c r="Q112" i="22"/>
  <c r="Q111" i="22"/>
  <c r="Q110" i="22"/>
  <c r="Q109" i="22"/>
  <c r="Q108" i="22"/>
  <c r="Q107" i="22"/>
  <c r="Q106" i="22"/>
  <c r="Q105" i="22"/>
  <c r="Q104" i="22"/>
  <c r="Q103" i="22"/>
  <c r="Q102" i="22"/>
  <c r="Q101" i="22"/>
  <c r="Q100" i="22"/>
  <c r="Q99" i="22"/>
  <c r="Q98" i="22"/>
  <c r="Q97" i="22"/>
  <c r="Q96" i="22"/>
  <c r="Q95" i="22"/>
  <c r="Q94" i="22"/>
  <c r="Q93" i="22"/>
  <c r="Q92" i="22"/>
  <c r="Q91" i="22"/>
  <c r="Q90" i="22"/>
  <c r="Q89" i="22"/>
  <c r="Q88" i="22"/>
  <c r="Q87" i="22"/>
  <c r="Q86" i="22"/>
  <c r="Q85" i="22"/>
  <c r="Q84" i="22"/>
  <c r="Q83" i="22"/>
  <c r="Q82" i="22"/>
  <c r="Q81" i="22"/>
  <c r="Q80" i="22"/>
  <c r="Q79" i="22"/>
  <c r="Q78" i="22"/>
  <c r="Q77" i="22"/>
  <c r="Q76" i="22"/>
  <c r="Q75" i="22"/>
  <c r="Q74" i="22"/>
  <c r="Q73" i="22"/>
  <c r="Q72" i="22"/>
  <c r="Q71" i="22"/>
  <c r="Q70" i="22"/>
  <c r="Q69" i="22"/>
  <c r="Q68" i="22"/>
  <c r="Q67" i="22"/>
  <c r="Q66" i="22"/>
  <c r="Q65" i="22"/>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Z10" i="13" l="1"/>
  <c r="Z9" i="13"/>
  <c r="X38" i="13" l="1"/>
  <c r="Z23" i="13" l="1"/>
  <c r="Z15" i="13"/>
  <c r="Z8" i="22"/>
  <c r="AA8" i="22" l="1"/>
  <c r="Z20" i="13"/>
  <c r="Z18" i="13"/>
  <c r="Z19" i="13"/>
  <c r="Z22" i="13"/>
  <c r="Z14" i="13"/>
  <c r="Z13" i="13"/>
  <c r="Z12" i="13"/>
  <c r="AA12" i="13" s="1"/>
  <c r="J11" i="13" s="1"/>
  <c r="Z11" i="13"/>
  <c r="AA11" i="13" s="1"/>
  <c r="AA9" i="13"/>
  <c r="AA10" i="13"/>
  <c r="Z21" i="13" l="1"/>
  <c r="AA13" i="13"/>
  <c r="J12" i="13" s="1"/>
  <c r="AA30" i="13"/>
  <c r="AA28" i="13"/>
  <c r="J22" i="13" s="1"/>
  <c r="AA14" i="13"/>
  <c r="AA15" i="13" l="1"/>
  <c r="AA16" i="13" s="1"/>
  <c r="AA29" i="13"/>
  <c r="J23" i="13" s="1"/>
  <c r="AA27" i="13"/>
  <c r="J21" i="13" s="1"/>
  <c r="AA31" i="13" l="1"/>
  <c r="AL32" i="13" s="1"/>
  <c r="Z31" i="13"/>
  <c r="AA22" i="13" l="1"/>
  <c r="AA19" i="13"/>
  <c r="J16" i="13" s="1"/>
  <c r="AA18" i="13" l="1"/>
  <c r="J15" i="13" s="1"/>
  <c r="AA20" i="13"/>
  <c r="J17" i="13" s="1"/>
  <c r="AA21" i="13"/>
  <c r="J18" i="13" s="1"/>
  <c r="AA23" i="13" l="1"/>
  <c r="AA24" i="13" s="1"/>
  <c r="L8" i="13" l="1"/>
  <c r="H22" i="13"/>
  <c r="H21" i="13"/>
  <c r="L21" i="13" l="1"/>
  <c r="L15" i="13" l="1"/>
  <c r="P8" i="13" l="1"/>
  <c r="Y38" i="13" s="1" a="1"/>
  <c r="Y38"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<sst xmlns="http://schemas.openxmlformats.org/spreadsheetml/2006/main" count="1643" uniqueCount="219">
  <si>
    <t>Calculation tool for FutureBuilt Circularity Index</t>
  </si>
  <si>
    <r>
      <t xml:space="preserve">This tool performs calculations based on the methodology described in </t>
    </r>
    <r>
      <rPr>
        <b/>
        <i/>
        <sz val="11"/>
        <color theme="3" tint="-0.499984740745262"/>
        <rFont val="Replilca"/>
      </rPr>
      <t>FutureBuilt Circular - criteria for circular buildings V3.0</t>
    </r>
  </si>
  <si>
    <t>The tool is developed by FutureBuilt.</t>
  </si>
  <si>
    <t>Translated by James Kallaos (SINTEF Community)</t>
  </si>
  <si>
    <t>Übersetzt von: Michael Lommertz (Zero Emission Studio AS)</t>
  </si>
  <si>
    <t>Published: 20.04.2023</t>
  </si>
  <si>
    <t>Updated: 11.09.2023</t>
  </si>
  <si>
    <t>Project Information</t>
  </si>
  <si>
    <t>Project name</t>
  </si>
  <si>
    <t>Fill in</t>
  </si>
  <si>
    <t>Builder</t>
  </si>
  <si>
    <t>Completion year</t>
  </si>
  <si>
    <t>Calculation date</t>
  </si>
  <si>
    <t>Calculated by</t>
  </si>
  <si>
    <t>Company</t>
  </si>
  <si>
    <t>Procedure</t>
  </si>
  <si>
    <r>
      <t xml:space="preserve">The methodology is described in </t>
    </r>
    <r>
      <rPr>
        <b/>
        <i/>
        <sz val="11"/>
        <color theme="3" tint="-0.499984740745262"/>
        <rFont val="Replilca"/>
      </rPr>
      <t>FutureBuilt Circular - criteria for circular buildings V3.0.</t>
    </r>
  </si>
  <si>
    <t>For definitions of Measures categories, please refer to Chapter 2.2. of the criteria document.</t>
  </si>
  <si>
    <r>
      <t xml:space="preserve">Register the Building part and weight in the sheet tab </t>
    </r>
    <r>
      <rPr>
        <i/>
        <sz val="11"/>
        <color theme="3" tint="-0.499984740745262"/>
        <rFont val="Replilca"/>
      </rPr>
      <t>Inputs - Building</t>
    </r>
  </si>
  <si>
    <t>a.</t>
  </si>
  <si>
    <t>Register the building components by two-digit code level in column B. Enter the product category in column E and weight in column F.</t>
  </si>
  <si>
    <t xml:space="preserve">It is not required to provide information in columnss C and D, but can be helpful to keep track. </t>
  </si>
  <si>
    <t>b.</t>
  </si>
  <si>
    <t>Specify the Measures for Present time in Column H.</t>
  </si>
  <si>
    <t>Specify whether the building component is preserved, reused, surplus, recycled, or new.</t>
  </si>
  <si>
    <t>c.</t>
  </si>
  <si>
    <t>State the recycling factor in Column I</t>
  </si>
  <si>
    <t>For Buildings components that have been recycled, a recycling factor must be provided. The factor can be found in the EPD.</t>
  </si>
  <si>
    <t>Example: Concrete with aggregate of recycled mass of 30% should have factor 0.3.</t>
  </si>
  <si>
    <t>d.</t>
  </si>
  <si>
    <t>Specify the Measures for Future</t>
  </si>
  <si>
    <t>State whether the building component should be defined as waste or not in column K, reuseable in column L, and recyclable in column M.</t>
  </si>
  <si>
    <t>The building component can be both reuseable and recyclable, so the sum of K, L, and M should be between 100-200%.</t>
  </si>
  <si>
    <t>Example: If 100% of the weight of a concrete slab can be recycled, the factor for recyclability is set to 1. Similarly, if 80% of the weight of a window can be recycled, the recyclability factor is set to 0.8.</t>
  </si>
  <si>
    <t>The rationale for choosing a factor for recyclability is given in column N.</t>
  </si>
  <si>
    <r>
      <t xml:space="preserve">Register Fill mass quantities and weight in the sheet tab: </t>
    </r>
    <r>
      <rPr>
        <i/>
        <sz val="11"/>
        <color theme="3" tint="-0.499984740745262"/>
        <rFont val="Replilca"/>
      </rPr>
      <t>Inputs - Fill masses</t>
    </r>
  </si>
  <si>
    <t>NB! Only Fill masses connected to the building should be included. See the Criteria chapter 2.1 Definitions, for the definition of Fill masses directly connected to the building.</t>
  </si>
  <si>
    <t>Record the fill amount, type of fill, and weight in columns B-F.</t>
  </si>
  <si>
    <t>Specify the Measures for Present in Column H.</t>
  </si>
  <si>
    <t>Define whether the fill is preserved, reused, recycled, or new.</t>
  </si>
  <si>
    <t>State the recycling factor in Column I.</t>
  </si>
  <si>
    <t>For fill masses that are recycled, a recycling factor must be stated. The factor can be found in the EPD.</t>
  </si>
  <si>
    <t>Example: New crushed stone with 50% share recycled crushed stone should have factor of 0.5.</t>
  </si>
  <si>
    <t xml:space="preserve">  </t>
  </si>
  <si>
    <t>Project Results</t>
  </si>
  <si>
    <t>Measure</t>
  </si>
  <si>
    <t>Weighting-factor</t>
  </si>
  <si>
    <t>% -share of total weight*</t>
  </si>
  <si>
    <t>Circularity</t>
  </si>
  <si>
    <t>Circularity-index</t>
  </si>
  <si>
    <t>Table 1: The table shows the summary of the building component measures in the present</t>
  </si>
  <si>
    <t>Present</t>
  </si>
  <si>
    <t>Building</t>
  </si>
  <si>
    <t>Preserved</t>
  </si>
  <si>
    <t>kg</t>
  </si>
  <si>
    <t>%</t>
  </si>
  <si>
    <t>Reused</t>
  </si>
  <si>
    <t>Surplus</t>
  </si>
  <si>
    <t>Reuse</t>
  </si>
  <si>
    <t>Recycled</t>
  </si>
  <si>
    <t>New</t>
  </si>
  <si>
    <t>New i Recycled</t>
  </si>
  <si>
    <t>Fill masses</t>
  </si>
  <si>
    <t>SUM</t>
  </si>
  <si>
    <t>Future</t>
  </si>
  <si>
    <t>Reusability</t>
  </si>
  <si>
    <t>Recyclability</t>
  </si>
  <si>
    <t>Waste</t>
  </si>
  <si>
    <t>* total weight of completed building</t>
  </si>
  <si>
    <t>Table 2: The table shows the summary of the building component measures in the future</t>
  </si>
  <si>
    <t>Recyclable</t>
  </si>
  <si>
    <t>No Recyclability</t>
  </si>
  <si>
    <t>Reference projects</t>
  </si>
  <si>
    <t>Name</t>
  </si>
  <si>
    <t>Circularity index</t>
  </si>
  <si>
    <t>Project results</t>
  </si>
  <si>
    <t>Year</t>
  </si>
  <si>
    <t>Industry Standard (Expected)</t>
  </si>
  <si>
    <t>Minimum</t>
  </si>
  <si>
    <t>FutureBuilt circular</t>
  </si>
  <si>
    <t>Input Data - Building</t>
  </si>
  <si>
    <t>Fill in data, either manually or using material export. Make a note of additional information about the building components if necessary.</t>
  </si>
  <si>
    <t xml:space="preserve">State the recycling factor (only for recycled materials, from the EPD) in Column I. </t>
  </si>
  <si>
    <t>Select the measure category. The building component can be both reusable and recyclable. If the component is recyclable, select the nearest factor that corresponds to the share of the building component that is recyclable.</t>
  </si>
  <si>
    <t>Calculation basis</t>
  </si>
  <si>
    <t>Product Information</t>
  </si>
  <si>
    <t>Select</t>
  </si>
  <si>
    <t>Fill in as needed</t>
  </si>
  <si>
    <t>Calculated</t>
  </si>
  <si>
    <t>xx Building part
(NS 3451:2022)</t>
  </si>
  <si>
    <t>xxx Building component
(NS 3451:2022)</t>
  </si>
  <si>
    <t>Extra information about building component</t>
  </si>
  <si>
    <t>Product category</t>
  </si>
  <si>
    <t>weight (kg)</t>
  </si>
  <si>
    <t>Kolonne1</t>
  </si>
  <si>
    <t>Recycling-factor 
(between 0-1)</t>
  </si>
  <si>
    <t>Kolonne2</t>
  </si>
  <si>
    <t>Basis for determination of recyclability factor</t>
  </si>
  <si>
    <t>Eksternal Quality Control</t>
  </si>
  <si>
    <t>Kolonne3</t>
  </si>
  <si>
    <t>weight of preserved
(kg)</t>
  </si>
  <si>
    <t>weight of reused
(kg)</t>
  </si>
  <si>
    <t>weight of surplus
(kg)</t>
  </si>
  <si>
    <t>weight of recycled (kg)</t>
  </si>
  <si>
    <t>weight of new in recycled (kg)</t>
  </si>
  <si>
    <t>weight of new
(kg)</t>
  </si>
  <si>
    <t>Kolonne4</t>
  </si>
  <si>
    <t>weight of reuseable
(kg)</t>
  </si>
  <si>
    <t>weight of waste
(kg)</t>
  </si>
  <si>
    <t>weight of recyclable (kg)</t>
  </si>
  <si>
    <t>weight of non-recyclable (kg)</t>
  </si>
  <si>
    <t>22 Load-bearing systems</t>
  </si>
  <si>
    <t>222 Columns</t>
  </si>
  <si>
    <t>Example 1: Exposed concrete columns in level 1</t>
  </si>
  <si>
    <t>Concrete</t>
  </si>
  <si>
    <t>Not Waste</t>
  </si>
  <si>
    <t>Not Reusable</t>
  </si>
  <si>
    <t>Concrete is 100% recyclable as new aggregate in concrete</t>
  </si>
  <si>
    <t>28 Stairs, balconies, etc.</t>
  </si>
  <si>
    <t>281 Interior stairs</t>
  </si>
  <si>
    <t>Example 2: Stair between floors 1 and 2</t>
  </si>
  <si>
    <t>Steel</t>
  </si>
  <si>
    <t>Reusable</t>
  </si>
  <si>
    <t>Stairway is 100 % steel - therefore 100 % recyclability</t>
  </si>
  <si>
    <t>36 Air handling</t>
  </si>
  <si>
    <t>364 Air distribution equipment</t>
  </si>
  <si>
    <t>Example 3: Ventilation unit 4pcs</t>
  </si>
  <si>
    <t>Ventilation</t>
  </si>
  <si>
    <t>Consists of 70 % steel, 10 % aluminium. Yields 80 % Recyclability</t>
  </si>
  <si>
    <t>25 Floors</t>
  </si>
  <si>
    <t>257 System ceilings</t>
  </si>
  <si>
    <t>Example 4: System ceiling in all rooms</t>
  </si>
  <si>
    <t>Gypsum</t>
  </si>
  <si>
    <t>Drywall is recyclable in Norway if the waste stream  is properly handled</t>
  </si>
  <si>
    <t>24 interior walls</t>
  </si>
  <si>
    <t>Example 5: System ceiling in all rooms</t>
  </si>
  <si>
    <t>Ceramics</t>
  </si>
  <si>
    <t>-</t>
  </si>
  <si>
    <t>There is no systems for recycling in Norway at this point</t>
  </si>
  <si>
    <t>Select Building part</t>
  </si>
  <si>
    <t>Select category</t>
  </si>
  <si>
    <t>Select Measure</t>
  </si>
  <si>
    <t>Input Data - Fill</t>
  </si>
  <si>
    <t>Fill in information on fill masses. The included fill area extends 40 cm below the building and 150 cm from the basement wall or ring foundation.</t>
  </si>
  <si>
    <t xml:space="preserve">State the recycling factor (only for recycled fill materials, from the EPD) in Column I. </t>
  </si>
  <si>
    <t>Produktinformasjon</t>
  </si>
  <si>
    <t>Extra information about fill</t>
  </si>
  <si>
    <t>Type of fill</t>
  </si>
  <si>
    <t>weight of Preserved
(kg)</t>
  </si>
  <si>
    <t>weight of Reused
(kg)</t>
  </si>
  <si>
    <t>weight of Recycled (kg)</t>
  </si>
  <si>
    <t>weight of New in Recycled (kg)</t>
  </si>
  <si>
    <t>weight of New
(kg)</t>
  </si>
  <si>
    <t>21 Ground and foundations</t>
  </si>
  <si>
    <t>217 Drenering</t>
  </si>
  <si>
    <t>Eksempel 1: Mengden Preserved, 40cmx150cm</t>
  </si>
  <si>
    <t>Pukk</t>
  </si>
  <si>
    <t>Select Building component</t>
  </si>
  <si>
    <t>This sheet is an overview of all the drop-down menus in the calculation tool.</t>
  </si>
  <si>
    <t>Select Category</t>
  </si>
  <si>
    <t>Select Building Part</t>
  </si>
  <si>
    <t>Select building component</t>
  </si>
  <si>
    <t>Other</t>
  </si>
  <si>
    <t>20 Building, General</t>
  </si>
  <si>
    <t>211 Preparation of plot</t>
  </si>
  <si>
    <t>Coatings</t>
  </si>
  <si>
    <t>212 Excavation</t>
  </si>
  <si>
    <t>213 Ground reinforcement</t>
  </si>
  <si>
    <t>Binders</t>
  </si>
  <si>
    <t>23 Exterior walls</t>
  </si>
  <si>
    <t>214 Support structures</t>
  </si>
  <si>
    <t>Bitumen</t>
  </si>
  <si>
    <t>215 Pile foundation</t>
  </si>
  <si>
    <t>Doors</t>
  </si>
  <si>
    <t>216 Direct foundation</t>
  </si>
  <si>
    <t>Electronics</t>
  </si>
  <si>
    <t>26 Outer roof</t>
  </si>
  <si>
    <t>217 Drainage</t>
  </si>
  <si>
    <t>Facade panels</t>
  </si>
  <si>
    <t>27 Fixtures</t>
  </si>
  <si>
    <t>218 Equipment and completion</t>
  </si>
  <si>
    <t>219 Other – Ground and foundations</t>
  </si>
  <si>
    <t>Glass</t>
  </si>
  <si>
    <t>29 Other structural parts</t>
  </si>
  <si>
    <t>Flooring</t>
  </si>
  <si>
    <t>30 General regarding HVAC installations</t>
  </si>
  <si>
    <t>Lifts</t>
  </si>
  <si>
    <t>31 Sanitary installations</t>
  </si>
  <si>
    <t>Insulation</t>
  </si>
  <si>
    <t>32 Heating</t>
  </si>
  <si>
    <t>33 Fire suppression</t>
  </si>
  <si>
    <t>Chemicals</t>
  </si>
  <si>
    <t>34 Gas and compressed air</t>
  </si>
  <si>
    <t>Cladding</t>
  </si>
  <si>
    <t>35 Process cooling</t>
  </si>
  <si>
    <t>Paint</t>
  </si>
  <si>
    <t>Metal</t>
  </si>
  <si>
    <t>37 Comfort cooling</t>
  </si>
  <si>
    <t>Furniture</t>
  </si>
  <si>
    <t>38 Water handling</t>
  </si>
  <si>
    <t>Brick</t>
  </si>
  <si>
    <t>39 Other HVAC installations</t>
  </si>
  <si>
    <t>Plastic</t>
  </si>
  <si>
    <t>4 Electric power</t>
  </si>
  <si>
    <t>Stone</t>
  </si>
  <si>
    <t>40 Electric power, general</t>
  </si>
  <si>
    <t>41 Basic installations for electric power</t>
  </si>
  <si>
    <t>Siporex (lightweight concrete)</t>
  </si>
  <si>
    <t>42 High voltage supply</t>
  </si>
  <si>
    <t>Technical</t>
  </si>
  <si>
    <t>43 Low voltage supply</t>
  </si>
  <si>
    <t>Textiles</t>
  </si>
  <si>
    <t>44 Lighting</t>
  </si>
  <si>
    <t>Sealing</t>
  </si>
  <si>
    <t>45 Electric heating</t>
  </si>
  <si>
    <t>Woodwork</t>
  </si>
  <si>
    <t>46 Reserve power</t>
  </si>
  <si>
    <t>49 Other electric power installations</t>
  </si>
  <si>
    <t>Windows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</si>
</sst>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47">
    <font>
      <sz val="10"/>
      <color rgb="FF000000"/>
      <name val="Helvetica"/>
      <scheme val="minor"/>
    </font>
    <font>
      <sz val="8"/>
      <name val="Helvetica"/>
      <family val="2"/>
      <scheme val="minor"/>
    </font>
    <font>
      <sz val="18"/>
      <color theme="3"/>
      <name val="Replica"/>
      <family val="2"/>
      <scheme val="major"/>
    </font>
    <font>
      <b/>
      <sz val="11"/>
      <color theme="3"/>
      <name val="Helvetica"/>
      <family val="2"/>
      <scheme val="minor"/>
    </font>
    <font>
      <sz val="11"/>
      <color theme="3" tint="-0.499984740745262"/>
      <name val="Avenir"/>
      <family val="2"/>
    </font>
    <font>
      <sz val="10"/>
      <color rgb="FF000000"/>
      <name val="Helvetica"/>
      <family val="2"/>
      <scheme val="minor"/>
    </font>
    <font>
      <b/>
      <sz val="11"/>
      <color rgb="FFFA7D00"/>
      <name val="Calibri Light"/>
      <family val="2"/>
    </font>
    <font>
      <sz val="11"/>
      <color rgb="FF000000"/>
      <name val="Calibri Light"/>
      <family val="2"/>
    </font>
    <font>
      <i/>
      <sz val="11"/>
      <color rgb="FF000000"/>
      <name val="Calibri Light"/>
      <family val="2"/>
    </font>
    <font>
      <u/>
      <sz val="22"/>
      <color theme="3" tint="-0.499984740745262"/>
      <name val="Replilca"/>
    </font>
    <font>
      <sz val="18"/>
      <color theme="3" tint="-0.499984740745262"/>
      <name val="Replilca"/>
    </font>
    <font>
      <u/>
      <sz val="24"/>
      <color theme="3" tint="-0.499984740745262"/>
      <name val="Replilca"/>
    </font>
    <font>
      <sz val="11"/>
      <color theme="3" tint="-0.499984740745262"/>
      <name val="Replilca"/>
    </font>
    <font>
      <b/>
      <i/>
      <sz val="11"/>
      <color theme="3" tint="-0.499984740745262"/>
      <name val="Replilca"/>
    </font>
    <font>
      <sz val="10"/>
      <color theme="3" tint="-0.499984740745262"/>
      <name val="Replilca"/>
    </font>
    <font>
      <b/>
      <sz val="10"/>
      <color theme="3" tint="-0.499984740745262"/>
      <name val="Replilca"/>
    </font>
    <font>
      <sz val="11"/>
      <color rgb="FF202124"/>
      <name val="Replilca"/>
    </font>
    <font>
      <u/>
      <sz val="18"/>
      <color theme="3" tint="-0.499984740745262"/>
      <name val="Replilca"/>
    </font>
    <font>
      <i/>
      <sz val="10"/>
      <color theme="3" tint="-0.499984740745262"/>
      <name val="Replilca"/>
    </font>
    <font>
      <u/>
      <sz val="10"/>
      <color theme="3" tint="-0.499984740745262"/>
      <name val="Replilca"/>
    </font>
    <font>
      <i/>
      <sz val="11"/>
      <color theme="3" tint="-0.499984740745262"/>
      <name val="Replilca"/>
    </font>
    <font>
      <sz val="12"/>
      <color theme="3" tint="-0.499984740745262"/>
      <name val="Replilca"/>
    </font>
    <font>
      <sz val="10"/>
      <color theme="3"/>
      <name val="Replilca"/>
    </font>
    <font>
      <sz val="9"/>
      <color theme="3" tint="-0.499984740745262"/>
      <name val="Replica"/>
    </font>
    <font>
      <u/>
      <sz val="28"/>
      <color theme="3" tint="-0.499984740745262"/>
      <name val="Replica"/>
    </font>
    <font>
      <sz val="10"/>
      <color theme="3" tint="-0.499984740745262"/>
      <name val="Replica"/>
    </font>
    <font>
      <b/>
      <sz val="9"/>
      <color theme="3" tint="-0.499984740745262"/>
      <name val="Replica"/>
    </font>
    <font>
      <sz val="20"/>
      <color theme="3" tint="-0.499984740745262"/>
      <name val="Replica"/>
    </font>
    <font>
      <i/>
      <sz val="9"/>
      <color theme="3" tint="-0.499984740745262"/>
      <name val="Replica"/>
    </font>
    <font>
      <i/>
      <sz val="7"/>
      <color theme="3" tint="-0.499984740745262"/>
      <name val="Replica"/>
    </font>
    <font>
      <sz val="7"/>
      <color theme="3" tint="-0.499984740745262"/>
      <name val="Replica"/>
    </font>
    <font>
      <sz val="9"/>
      <color theme="7"/>
      <name val="Replica"/>
    </font>
    <font>
      <u/>
      <sz val="18"/>
      <color theme="3" tint="-0.499984740745262"/>
      <name val="Replica"/>
    </font>
    <font>
      <sz val="11"/>
      <color theme="1"/>
      <name val="Replica"/>
    </font>
    <font>
      <sz val="10"/>
      <color rgb="FF000000"/>
      <name val="Replica"/>
    </font>
    <font>
      <sz val="9"/>
      <color theme="1"/>
      <name val="Replica"/>
    </font>
    <font>
      <b/>
      <sz val="9"/>
      <color rgb="FF000000"/>
      <name val="Replica"/>
    </font>
    <font>
      <sz val="9"/>
      <color rgb="FF000000"/>
      <name val="Replica"/>
    </font>
    <font>
      <sz val="36"/>
      <color theme="3" tint="-0.499984740745262"/>
      <name val="Replica"/>
    </font>
    <font>
      <i/>
      <sz val="10"/>
      <color theme="3" tint="-0.499984740745262"/>
      <name val="Replica"/>
    </font>
    <font>
      <b/>
      <sz val="10"/>
      <color theme="3" tint="-0.499984740745262"/>
      <name val="Replica"/>
    </font>
    <font>
      <i/>
      <sz val="10"/>
      <color theme="0" tint="-0.34998626667073579"/>
      <name val="Replica"/>
    </font>
    <font>
      <i/>
      <sz val="10"/>
      <color theme="0" tint="-0.499984740745262"/>
      <name val="Replica"/>
    </font>
    <font>
      <sz val="10"/>
      <color theme="0" tint="-0.34998626667073579"/>
      <name val="Replica"/>
    </font>
    <font>
      <sz val="10"/>
      <color theme="1" tint="4.9989318521683403E-2"/>
      <name val="Replica"/>
    </font>
    <font>
      <b/>
      <sz val="10"/>
      <color theme="1"/>
      <name val="Replica"/>
    </font>
    <font>
      <sz val="10"/>
      <color theme="1"/>
      <name val="Replica"/>
    </font>
  </fonts>
  <fills count="24">
    <fill>
      <patternFill patternType="none"/>
    </fill>
    <fill>
      <patternFill patternType="gray125"/>
    </fill>
    <fill>
      <patternFill patternType="solid">
        <fgColor theme="9" tint="0.79998168889431442"/>
        <bgColor indexed="64"/>
      </patternFill>
    </fill>
    <fill>
      <patternFill patternType="solid">
        <fgColor rgb="FFF2F2F2"/>
      </patternFill>
    </fill>
    <fill>
      <patternFill patternType="solid">
        <fgColor theme="6" tint="0.79998168889431442"/>
        <bgColor indexed="65"/>
      </patternFill>
    </fill>
    <fill>
      <patternFill patternType="solid">
        <fgColor rgb="FFEFF1F8"/>
        <bgColor indexed="64"/>
      </patternFill>
    </fill>
    <fill>
      <patternFill patternType="solid">
        <fgColor theme="4" tint="0.79998168889431442"/>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8"/>
        <bgColor rgb="FFCCCCCC"/>
      </patternFill>
    </fill>
    <fill>
      <patternFill patternType="solid">
        <fgColor theme="8"/>
        <bgColor rgb="FF000000"/>
      </patternFill>
    </fill>
    <fill>
      <patternFill patternType="solid">
        <fgColor theme="4"/>
        <bgColor rgb="FFCCCCCC"/>
      </patternFill>
    </fill>
    <fill>
      <patternFill patternType="solid">
        <fgColor theme="5"/>
        <bgColor rgb="FFFFF2CC"/>
      </patternFill>
    </fill>
    <fill>
      <patternFill patternType="solid">
        <fgColor theme="2"/>
        <bgColor rgb="FFA9D08E"/>
      </patternFill>
    </fill>
    <fill>
      <patternFill patternType="solid">
        <fgColor theme="5"/>
        <bgColor rgb="FF000000"/>
      </patternFill>
    </fill>
    <fill>
      <patternFill patternType="solid">
        <fgColor theme="8" tint="-9.9978637043366805E-2"/>
        <bgColor rgb="FFE7E6E6"/>
      </patternFill>
    </fill>
    <fill>
      <patternFill patternType="solid">
        <fgColor theme="4" tint="0.59999389629810485"/>
        <bgColor rgb="FFF3F3F3"/>
      </patternFill>
    </fill>
    <fill>
      <patternFill patternType="solid">
        <fgColor theme="4" tint="0.59999389629810485"/>
        <bgColor rgb="FFE7E6E6"/>
      </patternFill>
    </fill>
    <fill>
      <patternFill patternType="solid">
        <fgColor theme="8" tint="-0.499984740745262"/>
        <bgColor rgb="FF000000"/>
      </patternFill>
    </fill>
    <fill>
      <patternFill patternType="solid">
        <fgColor theme="0"/>
        <bgColor indexed="64"/>
      </patternFill>
    </fill>
    <fill>
      <patternFill patternType="solid">
        <fgColor theme="0"/>
        <bgColor rgb="FFCCCCCC"/>
      </patternFill>
    </fill>
    <fill>
      <patternFill patternType="solid">
        <fgColor rgb="FF94E379"/>
        <bgColor rgb="FF000000"/>
      </patternFill>
    </fill>
    <fill>
      <patternFill patternType="solid">
        <fgColor theme="9"/>
        <bgColor rgb="FF000000"/>
      </patternFill>
    </fill>
  </fills>
  <borders count="49">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top/>
      <bottom style="thin">
        <color theme="0" tint="-0.499984740745262"/>
      </bottom>
      <diagonal/>
    </border>
    <border>
      <left/>
      <right style="thin">
        <color theme="1"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top/>
      <bottom style="thin">
        <color indexed="64"/>
      </bottom>
      <diagonal/>
    </border>
    <border>
      <left/>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top style="thin">
        <color theme="0" tint="-0.499984740745262"/>
      </top>
      <bottom style="thin">
        <color theme="1" tint="0.499984740745262"/>
      </bottom>
      <diagonal/>
    </border>
    <border>
      <left style="thin">
        <color theme="1" tint="0.499984740745262"/>
      </left>
      <right/>
      <top style="thin">
        <color theme="1" tint="0.499984740745262"/>
      </top>
      <bottom style="thin">
        <color theme="0" tint="-0.499984740745262"/>
      </bottom>
      <diagonal/>
    </border>
  </borders>
  <cellStyleXfs count="9">
    <xf numFmtId="0" fontId="0" fillId="0" borderId="0"/>
    <xf numFmtId="0" fontId="7" fillId="0" borderId="0"/>
    <xf numFmtId="0" fontId="2" fillId="0" borderId="0" applyNumberFormat="0" applyFill="0" applyBorder="0" applyAlignment="0" applyProtection="0"/>
    <xf numFmtId="0" fontId="3" fillId="0" borderId="1" applyNumberFormat="0" applyFill="0" applyAlignment="0" applyProtection="0"/>
    <xf numFmtId="1" fontId="4" fillId="0" borderId="0">
      <alignment horizontal="left" vertical="center"/>
    </xf>
    <xf numFmtId="9" fontId="5" fillId="0" borderId="0" applyFont="0" applyFill="0" applyBorder="0" applyAlignment="0" applyProtection="0"/>
    <xf numFmtId="0" fontId="6" fillId="3" borderId="2" applyNumberFormat="0" applyAlignment="0" applyProtection="0"/>
    <xf numFmtId="0" fontId="8" fillId="0" borderId="0"/>
    <xf numFmtId="0" fontId="7" fillId="4" borderId="0"/>
  </cellStyleXfs>
  <cellXfs count="305">
    <xf numFmtId="0" fontId="0" fillId="0" borderId="0" xfId="0"/>
    <xf numFmtId="1" fontId="9" fillId="7" borderId="0" xfId="2" applyNumberFormat="1" applyFont="1" applyFill="1" applyBorder="1" applyAlignment="1" applyProtection="1">
      <alignment horizontal="left" vertical="center"/>
    </xf>
    <xf numFmtId="2" fontId="10" fillId="7" borderId="0" xfId="2" applyNumberFormat="1" applyFont="1" applyFill="1" applyBorder="1" applyAlignment="1" applyProtection="1">
      <alignment horizontal="right" vertical="center"/>
    </xf>
    <xf numFmtId="1" fontId="11" fillId="7" borderId="0" xfId="2" applyNumberFormat="1" applyFont="1" applyFill="1" applyBorder="1" applyAlignment="1" applyProtection="1">
      <alignment horizontal="left" vertical="center"/>
    </xf>
    <xf numFmtId="1" fontId="12" fillId="7" borderId="0" xfId="4" applyFont="1" applyFill="1">
      <alignment horizontal="left" vertical="center"/>
    </xf>
    <xf numFmtId="0" fontId="14" fillId="7" borderId="0" xfId="0" applyFont="1" applyFill="1" applyAlignment="1">
      <alignment horizontal="right" vertical="center"/>
    </xf>
    <xf numFmtId="0" fontId="14" fillId="7" borderId="0" xfId="1" applyFont="1" applyFill="1"/>
    <xf numFmtId="0" fontId="15" fillId="7" borderId="0" xfId="1" applyFont="1" applyFill="1"/>
    <xf numFmtId="0" fontId="12" fillId="7" borderId="0" xfId="1" applyFont="1" applyFill="1"/>
    <xf numFmtId="0" fontId="16" fillId="7" borderId="0" xfId="0" applyFont="1" applyFill="1"/>
    <xf numFmtId="1" fontId="17" fillId="7" borderId="0" xfId="2" applyNumberFormat="1" applyFont="1" applyFill="1" applyBorder="1" applyAlignment="1" applyProtection="1">
      <alignment horizontal="left" vertical="center"/>
    </xf>
    <xf numFmtId="1" fontId="12" fillId="7" borderId="0" xfId="4" applyFont="1" applyFill="1" applyAlignment="1">
      <alignment horizontal="left" vertical="center" indent="1"/>
    </xf>
    <xf numFmtId="0" fontId="19" fillId="7" borderId="0" xfId="0" applyFont="1" applyFill="1" applyAlignment="1">
      <alignment horizontal="right" vertical="center"/>
    </xf>
    <xf numFmtId="1" fontId="12" fillId="7" borderId="0" xfId="4" applyFont="1" applyFill="1" applyAlignment="1">
      <alignment horizontal="right" vertical="center"/>
    </xf>
    <xf numFmtId="0" fontId="12" fillId="7" borderId="0" xfId="0" applyFont="1" applyFill="1" applyAlignment="1">
      <alignment horizontal="right" vertical="center"/>
    </xf>
    <xf numFmtId="1" fontId="21" fillId="7" borderId="0" xfId="3" applyNumberFormat="1" applyFont="1" applyFill="1" applyBorder="1" applyAlignment="1" applyProtection="1">
      <alignment vertical="top" wrapText="1"/>
    </xf>
    <xf numFmtId="2" fontId="21" fillId="7" borderId="0" xfId="3" applyNumberFormat="1" applyFont="1" applyFill="1" applyBorder="1" applyAlignment="1" applyProtection="1">
      <alignment vertical="center"/>
    </xf>
    <xf numFmtId="0" fontId="22" fillId="7" borderId="0" xfId="0" applyFont="1" applyFill="1" applyAlignment="1">
      <alignment horizontal="right" vertical="center"/>
    </xf>
    <xf numFmtId="0" fontId="14" fillId="7" borderId="0" xfId="1" applyFont="1" applyFill="1" applyAlignment="1">
      <alignment horizontal="center"/>
    </xf>
    <xf numFmtId="49" fontId="14" fillId="7" borderId="0" xfId="1" applyNumberFormat="1" applyFont="1" applyFill="1"/>
    <xf numFmtId="0" fontId="23" fillId="7" borderId="0" xfId="1" applyFont="1" applyFill="1"/>
    <xf numFmtId="0" fontId="23" fillId="7" borderId="0" xfId="1" applyFont="1" applyFill="1" applyAlignment="1">
      <alignment horizontal="center"/>
    </xf>
    <xf numFmtId="1" fontId="24" fillId="7" borderId="0" xfId="2" applyNumberFormat="1" applyFont="1" applyFill="1" applyBorder="1" applyAlignment="1">
      <alignment horizontal="left" vertical="center"/>
    </xf>
    <xf numFmtId="0" fontId="23" fillId="20" borderId="7" xfId="1" applyFont="1" applyFill="1" applyBorder="1"/>
    <xf numFmtId="0" fontId="25" fillId="20" borderId="16" xfId="1" applyFont="1" applyFill="1" applyBorder="1" applyAlignment="1">
      <alignment horizontal="center" vertical="center"/>
    </xf>
    <xf numFmtId="0" fontId="25" fillId="20" borderId="16" xfId="1" applyFont="1" applyFill="1" applyBorder="1" applyAlignment="1">
      <alignment horizontal="left" vertical="center"/>
    </xf>
    <xf numFmtId="0" fontId="25" fillId="20" borderId="16" xfId="1" applyFont="1" applyFill="1" applyBorder="1" applyAlignment="1">
      <alignment horizontal="center" vertical="center" wrapText="1"/>
    </xf>
    <xf numFmtId="0" fontId="23" fillId="20" borderId="8" xfId="1" applyFont="1" applyFill="1" applyBorder="1"/>
    <xf numFmtId="0" fontId="23" fillId="20" borderId="6" xfId="1" applyFont="1" applyFill="1" applyBorder="1"/>
    <xf numFmtId="0" fontId="25" fillId="20" borderId="0" xfId="1" applyFont="1" applyFill="1" applyAlignment="1">
      <alignment horizontal="center" vertical="center"/>
    </xf>
    <xf numFmtId="0" fontId="25" fillId="20" borderId="0" xfId="1" applyFont="1" applyFill="1" applyAlignment="1">
      <alignment horizontal="center" vertical="center" wrapText="1"/>
    </xf>
    <xf numFmtId="0" fontId="23" fillId="20" borderId="9" xfId="1" applyFont="1" applyFill="1" applyBorder="1"/>
    <xf numFmtId="0" fontId="23" fillId="18" borderId="8" xfId="1" applyFont="1" applyFill="1" applyBorder="1"/>
    <xf numFmtId="0" fontId="23" fillId="20" borderId="0" xfId="1" applyFont="1" applyFill="1"/>
    <xf numFmtId="4" fontId="23" fillId="17" borderId="3" xfId="1" applyNumberFormat="1" applyFont="1" applyFill="1" applyBorder="1" applyAlignment="1">
      <alignment horizontal="center"/>
    </xf>
    <xf numFmtId="9" fontId="23" fillId="13" borderId="3" xfId="5" applyFont="1" applyFill="1" applyBorder="1" applyAlignment="1">
      <alignment horizontal="center"/>
    </xf>
    <xf numFmtId="0" fontId="23" fillId="9" borderId="13" xfId="1" applyFont="1" applyFill="1" applyBorder="1"/>
    <xf numFmtId="0" fontId="23" fillId="9" borderId="15" xfId="8" applyFont="1" applyFill="1" applyBorder="1" applyAlignment="1">
      <alignment horizontal="center"/>
    </xf>
    <xf numFmtId="0" fontId="23" fillId="9" borderId="12" xfId="8" applyFont="1" applyFill="1" applyBorder="1" applyAlignment="1">
      <alignment horizontal="center"/>
    </xf>
    <xf numFmtId="0" fontId="23" fillId="18" borderId="9" xfId="1" applyFont="1" applyFill="1" applyBorder="1"/>
    <xf numFmtId="4" fontId="23" fillId="17" borderId="4" xfId="1" applyNumberFormat="1" applyFont="1" applyFill="1" applyBorder="1" applyAlignment="1">
      <alignment horizontal="center"/>
    </xf>
    <xf numFmtId="9" fontId="23" fillId="13" borderId="4" xfId="5" applyFont="1" applyFill="1" applyBorder="1" applyAlignment="1">
      <alignment horizontal="center"/>
    </xf>
    <xf numFmtId="0" fontId="23" fillId="7" borderId="4" xfId="1" applyFont="1" applyFill="1" applyBorder="1"/>
    <xf numFmtId="3" fontId="23" fillId="8" borderId="4" xfId="1" applyNumberFormat="1" applyFont="1" applyFill="1" applyBorder="1" applyAlignment="1">
      <alignment horizontal="center"/>
    </xf>
    <xf numFmtId="9" fontId="23" fillId="8" borderId="4" xfId="5" applyFont="1" applyFill="1" applyBorder="1" applyAlignment="1">
      <alignment horizontal="center"/>
    </xf>
    <xf numFmtId="0" fontId="23" fillId="18" borderId="11" xfId="1" applyFont="1" applyFill="1" applyBorder="1"/>
    <xf numFmtId="4" fontId="23" fillId="17" borderId="5" xfId="1" applyNumberFormat="1" applyFont="1" applyFill="1" applyBorder="1" applyAlignment="1">
      <alignment horizontal="center"/>
    </xf>
    <xf numFmtId="9" fontId="23" fillId="13" borderId="5" xfId="5" applyFont="1" applyFill="1" applyBorder="1" applyAlignment="1">
      <alignment horizontal="center"/>
    </xf>
    <xf numFmtId="0" fontId="26" fillId="21" borderId="0" xfId="1" applyFont="1" applyFill="1" applyAlignment="1">
      <alignment vertical="center" textRotation="90"/>
    </xf>
    <xf numFmtId="0" fontId="29" fillId="20" borderId="0" xfId="1" applyFont="1" applyFill="1"/>
    <xf numFmtId="0" fontId="30" fillId="20" borderId="0" xfId="1" applyFont="1" applyFill="1" applyAlignment="1">
      <alignment horizontal="right"/>
    </xf>
    <xf numFmtId="9" fontId="30" fillId="20" borderId="0" xfId="1" applyNumberFormat="1" applyFont="1" applyFill="1" applyAlignment="1">
      <alignment horizontal="center"/>
    </xf>
    <xf numFmtId="0" fontId="23" fillId="20" borderId="0" xfId="1" applyFont="1" applyFill="1" applyAlignment="1">
      <alignment horizontal="center"/>
    </xf>
    <xf numFmtId="9" fontId="23" fillId="13" borderId="3" xfId="1" applyNumberFormat="1" applyFont="1" applyFill="1" applyBorder="1" applyAlignment="1">
      <alignment horizontal="center"/>
    </xf>
    <xf numFmtId="0" fontId="23" fillId="11" borderId="12" xfId="0" applyFont="1" applyFill="1" applyBorder="1" applyAlignment="1">
      <alignment horizontal="right"/>
    </xf>
    <xf numFmtId="3" fontId="23" fillId="8" borderId="12" xfId="1" applyNumberFormat="1" applyFont="1" applyFill="1" applyBorder="1" applyAlignment="1">
      <alignment horizontal="center"/>
    </xf>
    <xf numFmtId="9" fontId="23" fillId="8" borderId="12" xfId="1" applyNumberFormat="1" applyFont="1" applyFill="1" applyBorder="1" applyAlignment="1">
      <alignment horizontal="center"/>
    </xf>
    <xf numFmtId="9" fontId="23" fillId="13" borderId="4" xfId="1" applyNumberFormat="1" applyFont="1" applyFill="1" applyBorder="1" applyAlignment="1">
      <alignment horizontal="center"/>
    </xf>
    <xf numFmtId="0" fontId="31" fillId="7" borderId="0" xfId="1" applyFont="1" applyFill="1"/>
    <xf numFmtId="0" fontId="23" fillId="20" borderId="4" xfId="1" applyFont="1" applyFill="1" applyBorder="1"/>
    <xf numFmtId="0" fontId="23" fillId="9" borderId="12" xfId="1" applyFont="1" applyFill="1" applyBorder="1"/>
    <xf numFmtId="0" fontId="23" fillId="9" borderId="14" xfId="8" applyFont="1" applyFill="1" applyBorder="1" applyAlignment="1">
      <alignment horizontal="center"/>
    </xf>
    <xf numFmtId="9" fontId="23" fillId="13" borderId="5" xfId="1" applyNumberFormat="1" applyFont="1" applyFill="1" applyBorder="1" applyAlignment="1">
      <alignment horizontal="center"/>
    </xf>
    <xf numFmtId="9" fontId="23" fillId="8" borderId="9" xfId="5" applyFont="1" applyFill="1" applyBorder="1" applyAlignment="1">
      <alignment horizontal="center"/>
    </xf>
    <xf numFmtId="0" fontId="23" fillId="20" borderId="9" xfId="1" applyFont="1" applyFill="1" applyBorder="1" applyAlignment="1">
      <alignment horizontal="center"/>
    </xf>
    <xf numFmtId="0" fontId="23" fillId="7" borderId="12" xfId="1" applyFont="1" applyFill="1" applyBorder="1" applyAlignment="1">
      <alignment horizontal="right"/>
    </xf>
    <xf numFmtId="0" fontId="23" fillId="8" borderId="12" xfId="1" applyFont="1" applyFill="1" applyBorder="1" applyAlignment="1">
      <alignment horizontal="center"/>
    </xf>
    <xf numFmtId="9" fontId="23" fillId="8" borderId="14" xfId="1" applyNumberFormat="1" applyFont="1" applyFill="1" applyBorder="1" applyAlignment="1">
      <alignment horizontal="center"/>
    </xf>
    <xf numFmtId="0" fontId="23" fillId="20" borderId="10" xfId="1" applyFont="1" applyFill="1" applyBorder="1"/>
    <xf numFmtId="0" fontId="23" fillId="20" borderId="17" xfId="1" applyFont="1" applyFill="1" applyBorder="1"/>
    <xf numFmtId="0" fontId="23" fillId="20" borderId="17" xfId="1" applyFont="1" applyFill="1" applyBorder="1" applyAlignment="1">
      <alignment horizontal="left" vertical="center"/>
    </xf>
    <xf numFmtId="0" fontId="23" fillId="20" borderId="11" xfId="1" applyFont="1" applyFill="1" applyBorder="1"/>
    <xf numFmtId="0" fontId="26" fillId="10" borderId="0" xfId="1" applyFont="1" applyFill="1" applyAlignment="1">
      <alignment vertical="center" textRotation="90"/>
    </xf>
    <xf numFmtId="0" fontId="29" fillId="7" borderId="0" xfId="1" applyFont="1" applyFill="1"/>
    <xf numFmtId="0" fontId="30" fillId="7" borderId="0" xfId="1" applyFont="1" applyFill="1" applyAlignment="1">
      <alignment horizontal="right"/>
    </xf>
    <xf numFmtId="9" fontId="30" fillId="7" borderId="0" xfId="1" applyNumberFormat="1" applyFont="1" applyFill="1" applyAlignment="1">
      <alignment horizontal="center"/>
    </xf>
    <xf numFmtId="0" fontId="23" fillId="9" borderId="13" xfId="8" applyFont="1" applyFill="1" applyBorder="1" applyAlignment="1">
      <alignment horizontal="center"/>
    </xf>
    <xf numFmtId="0" fontId="28" fillId="7" borderId="0" xfId="1" applyFont="1" applyFill="1" applyAlignment="1">
      <alignment vertical="top" wrapText="1"/>
    </xf>
    <xf numFmtId="0" fontId="23" fillId="7" borderId="3" xfId="1" applyFont="1" applyFill="1" applyBorder="1"/>
    <xf numFmtId="3" fontId="23" fillId="8" borderId="3" xfId="1" applyNumberFormat="1" applyFont="1" applyFill="1" applyBorder="1" applyAlignment="1">
      <alignment horizontal="center"/>
    </xf>
    <xf numFmtId="9" fontId="23" fillId="8" borderId="3" xfId="5" applyFont="1" applyFill="1" applyBorder="1" applyAlignment="1">
      <alignment horizontal="center"/>
    </xf>
    <xf numFmtId="3" fontId="23" fillId="15" borderId="12" xfId="0" applyNumberFormat="1" applyFont="1" applyFill="1" applyBorder="1" applyAlignment="1">
      <alignment horizontal="center"/>
    </xf>
    <xf numFmtId="9" fontId="23" fillId="15" borderId="12" xfId="5" applyFont="1" applyFill="1" applyBorder="1" applyAlignment="1">
      <alignment horizontal="center"/>
    </xf>
    <xf numFmtId="49" fontId="23" fillId="7" borderId="0" xfId="1" applyNumberFormat="1" applyFont="1" applyFill="1"/>
    <xf numFmtId="1" fontId="32" fillId="7" borderId="0" xfId="2" applyNumberFormat="1" applyFont="1" applyFill="1" applyBorder="1" applyAlignment="1">
      <alignment horizontal="left" vertical="center"/>
    </xf>
    <xf numFmtId="0" fontId="33" fillId="9" borderId="12" xfId="1" applyFont="1" applyFill="1" applyBorder="1"/>
    <xf numFmtId="0" fontId="34" fillId="7" borderId="0" xfId="0" applyFont="1" applyFill="1"/>
    <xf numFmtId="0" fontId="35" fillId="9" borderId="4" xfId="1" applyFont="1" applyFill="1" applyBorder="1"/>
    <xf numFmtId="10" fontId="35" fillId="8" borderId="4" xfId="5" applyNumberFormat="1" applyFont="1" applyFill="1" applyBorder="1"/>
    <xf numFmtId="0" fontId="35" fillId="8" borderId="4" xfId="1" applyFont="1" applyFill="1" applyBorder="1"/>
    <xf numFmtId="9" fontId="35" fillId="8" borderId="4" xfId="5" applyFont="1" applyFill="1" applyBorder="1"/>
    <xf numFmtId="0" fontId="35" fillId="9" borderId="5" xfId="1" applyFont="1" applyFill="1" applyBorder="1"/>
    <xf numFmtId="9" fontId="35" fillId="8" borderId="5" xfId="5" applyFont="1" applyFill="1" applyBorder="1"/>
    <xf numFmtId="1" fontId="35" fillId="8" borderId="5" xfId="1" applyNumberFormat="1" applyFont="1" applyFill="1" applyBorder="1"/>
    <xf numFmtId="0" fontId="36" fillId="8" borderId="12" xfId="0" applyFont="1" applyFill="1" applyBorder="1" applyAlignment="1">
      <alignment horizontal="center" vertical="top"/>
    </xf>
    <xf numFmtId="0" fontId="36" fillId="23" borderId="12" xfId="0" applyFont="1" applyFill="1" applyBorder="1" applyAlignment="1">
      <alignment horizontal="center" vertical="top" wrapText="1"/>
    </xf>
    <xf numFmtId="0" fontId="36" fillId="22" borderId="12" xfId="0" applyFont="1" applyFill="1" applyBorder="1" applyAlignment="1">
      <alignment horizontal="center" vertical="top"/>
    </xf>
    <xf numFmtId="0" fontId="36" fillId="19" borderId="12" xfId="0" applyFont="1" applyFill="1" applyBorder="1" applyAlignment="1">
      <alignment horizontal="center" vertical="top"/>
    </xf>
    <xf numFmtId="0" fontId="37" fillId="8" borderId="4" xfId="0" applyFont="1" applyFill="1" applyBorder="1" applyAlignment="1">
      <alignment horizontal="center"/>
    </xf>
    <xf numFmtId="164" fontId="37" fillId="23" borderId="4" xfId="0" applyNumberFormat="1" applyFont="1" applyFill="1" applyBorder="1" applyAlignment="1">
      <alignment horizontal="center"/>
    </xf>
    <xf numFmtId="164" fontId="37" fillId="22" borderId="4" xfId="5" applyNumberFormat="1" applyFont="1" applyFill="1" applyBorder="1" applyAlignment="1">
      <alignment horizontal="center"/>
    </xf>
    <xf numFmtId="164" fontId="37" fillId="19" borderId="4" xfId="5" applyNumberFormat="1" applyFont="1" applyFill="1" applyBorder="1" applyAlignment="1">
      <alignment horizontal="center"/>
    </xf>
    <xf numFmtId="164" fontId="37" fillId="23" borderId="4" xfId="5" applyNumberFormat="1" applyFont="1" applyFill="1" applyBorder="1" applyAlignment="1">
      <alignment horizontal="center"/>
    </xf>
    <xf numFmtId="0" fontId="37" fillId="8" borderId="5" xfId="0" applyFont="1" applyFill="1" applyBorder="1" applyAlignment="1">
      <alignment horizontal="center"/>
    </xf>
    <xf numFmtId="164" fontId="37" fillId="23" borderId="5" xfId="5" applyNumberFormat="1" applyFont="1" applyFill="1" applyBorder="1" applyAlignment="1">
      <alignment horizontal="center"/>
    </xf>
    <xf numFmtId="164" fontId="37" fillId="22" borderId="5" xfId="5" applyNumberFormat="1" applyFont="1" applyFill="1" applyBorder="1" applyAlignment="1">
      <alignment horizontal="center"/>
    </xf>
    <xf numFmtId="164" fontId="37" fillId="19" borderId="5" xfId="5" applyNumberFormat="1" applyFont="1" applyFill="1" applyBorder="1" applyAlignment="1">
      <alignment horizontal="center"/>
    </xf>
    <xf numFmtId="0" fontId="23" fillId="7" borderId="0" xfId="1" applyFont="1" applyFill="1" applyAlignment="1">
      <alignment horizontal="left"/>
    </xf>
    <xf numFmtId="0" fontId="26" fillId="7" borderId="0" xfId="7" applyFont="1" applyFill="1" applyAlignment="1">
      <alignment horizontal="center" vertical="top"/>
    </xf>
    <xf numFmtId="0" fontId="28" fillId="7" borderId="0" xfId="7" applyFont="1" applyFill="1" applyAlignment="1">
      <alignment horizontal="center"/>
    </xf>
    <xf numFmtId="0" fontId="25" fillId="7" borderId="0" xfId="1" applyFont="1" applyFill="1" applyProtection="1">
      <protection locked="0"/>
    </xf>
    <xf numFmtId="0" fontId="25" fillId="7" borderId="0" xfId="1" applyFont="1" applyFill="1" applyAlignment="1" applyProtection="1">
      <alignment horizontal="left"/>
      <protection locked="0"/>
    </xf>
    <xf numFmtId="0" fontId="38" fillId="7" borderId="0" xfId="1" applyFont="1" applyFill="1"/>
    <xf numFmtId="0" fontId="25" fillId="7" borderId="0" xfId="1" applyFont="1" applyFill="1"/>
    <xf numFmtId="0" fontId="25" fillId="2" borderId="0" xfId="1" applyFont="1" applyFill="1" applyProtection="1">
      <protection locked="0"/>
    </xf>
    <xf numFmtId="0" fontId="40" fillId="7" borderId="0" xfId="1" applyFont="1" applyFill="1"/>
    <xf numFmtId="3" fontId="25" fillId="11" borderId="0" xfId="0" applyNumberFormat="1" applyFont="1" applyFill="1" applyProtection="1">
      <protection hidden="1"/>
    </xf>
    <xf numFmtId="0" fontId="39" fillId="8" borderId="12" xfId="1" applyFont="1" applyFill="1" applyBorder="1" applyAlignment="1">
      <alignment horizontal="center" vertical="center"/>
    </xf>
    <xf numFmtId="0" fontId="39" fillId="8" borderId="12" xfId="1" applyFont="1" applyFill="1" applyBorder="1" applyAlignment="1" applyProtection="1">
      <alignment horizontal="center" vertical="center"/>
      <protection hidden="1"/>
    </xf>
    <xf numFmtId="0" fontId="25" fillId="6" borderId="12" xfId="1" applyFont="1" applyFill="1" applyBorder="1" applyAlignment="1">
      <alignment horizontal="center" vertical="center" wrapText="1"/>
    </xf>
    <xf numFmtId="0" fontId="25" fillId="6" borderId="12" xfId="1" applyFont="1" applyFill="1" applyBorder="1" applyAlignment="1">
      <alignment horizontal="center" vertical="center"/>
    </xf>
    <xf numFmtId="0" fontId="25" fillId="6" borderId="13" xfId="1" applyFont="1" applyFill="1" applyBorder="1" applyAlignment="1">
      <alignment horizontal="center" vertical="center"/>
    </xf>
    <xf numFmtId="0" fontId="25" fillId="6" borderId="12" xfId="1" applyFont="1" applyFill="1" applyBorder="1" applyAlignment="1" applyProtection="1">
      <alignment horizontal="center" vertical="center" wrapText="1"/>
      <protection hidden="1"/>
    </xf>
    <xf numFmtId="0" fontId="41" fillId="0" borderId="0" xfId="0" applyFont="1" applyProtection="1">
      <protection locked="0"/>
    </xf>
    <xf numFmtId="0" fontId="41" fillId="0" borderId="16" xfId="0" applyFont="1" applyBorder="1" applyProtection="1">
      <protection locked="0"/>
    </xf>
    <xf numFmtId="0" fontId="41" fillId="0" borderId="0" xfId="1" applyFont="1" applyProtection="1">
      <protection locked="0"/>
    </xf>
    <xf numFmtId="3" fontId="41" fillId="0" borderId="8" xfId="0" applyNumberFormat="1" applyFont="1" applyBorder="1" applyProtection="1">
      <protection locked="0"/>
    </xf>
    <xf numFmtId="0" fontId="39" fillId="11" borderId="0" xfId="0" applyFont="1" applyFill="1" applyProtection="1">
      <protection locked="0"/>
    </xf>
    <xf numFmtId="0" fontId="41" fillId="0" borderId="4" xfId="1" applyFont="1" applyBorder="1" applyProtection="1">
      <protection locked="0"/>
    </xf>
    <xf numFmtId="0" fontId="41" fillId="0" borderId="8" xfId="0" applyFont="1" applyBorder="1" applyAlignment="1" applyProtection="1">
      <alignment horizontal="right"/>
      <protection locked="0"/>
    </xf>
    <xf numFmtId="0" fontId="41" fillId="0" borderId="4" xfId="0" applyFont="1" applyBorder="1" applyProtection="1">
      <protection locked="0"/>
    </xf>
    <xf numFmtId="0" fontId="41" fillId="0" borderId="6" xfId="0" applyFont="1" applyBorder="1" applyAlignment="1" applyProtection="1">
      <alignment horizontal="left"/>
      <protection locked="0"/>
    </xf>
    <xf numFmtId="0" fontId="41" fillId="0" borderId="6" xfId="0" applyFont="1" applyBorder="1" applyAlignment="1" applyProtection="1">
      <alignment horizontal="right"/>
      <protection locked="0"/>
    </xf>
    <xf numFmtId="0" fontId="25" fillId="11" borderId="0" xfId="0" applyFont="1" applyFill="1" applyProtection="1">
      <protection locked="0"/>
    </xf>
    <xf numFmtId="3" fontId="41" fillId="15" borderId="6" xfId="0" applyNumberFormat="1" applyFont="1" applyFill="1" applyBorder="1" applyProtection="1">
      <protection hidden="1"/>
    </xf>
    <xf numFmtId="3" fontId="41" fillId="15" borderId="0" xfId="0" applyNumberFormat="1" applyFont="1" applyFill="1" applyProtection="1">
      <protection hidden="1"/>
    </xf>
    <xf numFmtId="3" fontId="41" fillId="15" borderId="9" xfId="0" applyNumberFormat="1" applyFont="1" applyFill="1" applyBorder="1" applyProtection="1">
      <protection hidden="1"/>
    </xf>
    <xf numFmtId="3" fontId="42" fillId="15" borderId="6" xfId="0" applyNumberFormat="1" applyFont="1" applyFill="1" applyBorder="1" applyProtection="1">
      <protection hidden="1"/>
    </xf>
    <xf numFmtId="3" fontId="42" fillId="15" borderId="0" xfId="0" applyNumberFormat="1" applyFont="1" applyFill="1" applyProtection="1">
      <protection hidden="1"/>
    </xf>
    <xf numFmtId="3" fontId="42" fillId="15" borderId="9" xfId="0" applyNumberFormat="1" applyFont="1" applyFill="1" applyBorder="1" applyProtection="1">
      <protection hidden="1"/>
    </xf>
    <xf numFmtId="0" fontId="25" fillId="2" borderId="0" xfId="1" applyFont="1" applyFill="1"/>
    <xf numFmtId="3" fontId="41" fillId="0" borderId="9" xfId="0" applyNumberFormat="1" applyFont="1" applyBorder="1" applyProtection="1">
      <protection locked="0"/>
    </xf>
    <xf numFmtId="0" fontId="41" fillId="0" borderId="9" xfId="0" applyFont="1" applyBorder="1" applyAlignment="1" applyProtection="1">
      <alignment horizontal="right"/>
      <protection locked="0"/>
    </xf>
    <xf numFmtId="0" fontId="25" fillId="0" borderId="9" xfId="0" applyFont="1" applyBorder="1" applyAlignment="1" applyProtection="1">
      <alignment horizontal="right"/>
      <protection locked="0"/>
    </xf>
    <xf numFmtId="0" fontId="43" fillId="0" borderId="4" xfId="0" applyFont="1" applyBorder="1" applyProtection="1">
      <protection locked="0"/>
    </xf>
    <xf numFmtId="0" fontId="25" fillId="0" borderId="0" xfId="0" applyFont="1" applyProtection="1">
      <protection locked="0"/>
    </xf>
    <xf numFmtId="0" fontId="25" fillId="0" borderId="0" xfId="1" applyFont="1" applyProtection="1">
      <protection locked="0"/>
    </xf>
    <xf numFmtId="3" fontId="25" fillId="0" borderId="9" xfId="0" applyNumberFormat="1" applyFont="1" applyBorder="1" applyProtection="1">
      <protection locked="0"/>
    </xf>
    <xf numFmtId="0" fontId="25" fillId="0" borderId="4" xfId="1" applyFont="1" applyBorder="1" applyProtection="1">
      <protection locked="0"/>
    </xf>
    <xf numFmtId="0" fontId="25" fillId="0" borderId="4"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Alignment="1" applyProtection="1">
      <alignment horizontal="right"/>
      <protection locked="0"/>
    </xf>
    <xf numFmtId="3" fontId="25" fillId="15" borderId="6" xfId="0" applyNumberFormat="1" applyFont="1" applyFill="1" applyBorder="1" applyProtection="1">
      <protection hidden="1"/>
    </xf>
    <xf numFmtId="3" fontId="25" fillId="15" borderId="0" xfId="0" applyNumberFormat="1" applyFont="1" applyFill="1" applyProtection="1">
      <protection hidden="1"/>
    </xf>
    <xf numFmtId="3" fontId="25" fillId="15" borderId="9" xfId="0" applyNumberFormat="1" applyFont="1" applyFill="1" applyBorder="1" applyProtection="1">
      <protection hidden="1"/>
    </xf>
    <xf numFmtId="3" fontId="44" fillId="15" borderId="6" xfId="0" applyNumberFormat="1" applyFont="1" applyFill="1" applyBorder="1" applyProtection="1">
      <protection hidden="1"/>
    </xf>
    <xf numFmtId="3" fontId="44" fillId="15" borderId="0" xfId="0" applyNumberFormat="1" applyFont="1" applyFill="1" applyProtection="1">
      <protection hidden="1"/>
    </xf>
    <xf numFmtId="3" fontId="25" fillId="0" borderId="9" xfId="1" applyNumberFormat="1" applyFont="1" applyBorder="1" applyProtection="1">
      <protection locked="0"/>
    </xf>
    <xf numFmtId="0" fontId="25" fillId="0" borderId="9" xfId="1" applyFont="1" applyBorder="1" applyAlignment="1" applyProtection="1">
      <alignment horizontal="right"/>
      <protection locked="0"/>
    </xf>
    <xf numFmtId="0" fontId="25" fillId="0" borderId="23" xfId="1" applyFont="1" applyBorder="1" applyProtection="1">
      <protection locked="0"/>
    </xf>
    <xf numFmtId="3" fontId="25" fillId="0" borderId="33" xfId="1" applyNumberFormat="1" applyFont="1" applyBorder="1" applyProtection="1">
      <protection locked="0"/>
    </xf>
    <xf numFmtId="0" fontId="25" fillId="0" borderId="5" xfId="1" applyFont="1" applyBorder="1" applyProtection="1">
      <protection locked="0"/>
    </xf>
    <xf numFmtId="0" fontId="25" fillId="0" borderId="33" xfId="1" applyFont="1" applyBorder="1" applyAlignment="1" applyProtection="1">
      <alignment horizontal="right"/>
      <protection locked="0"/>
    </xf>
    <xf numFmtId="0" fontId="25" fillId="0" borderId="31" xfId="0" applyFont="1" applyBorder="1" applyProtection="1">
      <protection locked="0"/>
    </xf>
    <xf numFmtId="0" fontId="25" fillId="0" borderId="32" xfId="0" applyFont="1" applyBorder="1" applyAlignment="1" applyProtection="1">
      <alignment horizontal="left"/>
      <protection locked="0"/>
    </xf>
    <xf numFmtId="0" fontId="25" fillId="0" borderId="32" xfId="0" applyFont="1" applyBorder="1" applyAlignment="1" applyProtection="1">
      <alignment horizontal="right"/>
      <protection locked="0"/>
    </xf>
    <xf numFmtId="3" fontId="25" fillId="15" borderId="10" xfId="0" applyNumberFormat="1" applyFont="1" applyFill="1" applyBorder="1" applyProtection="1">
      <protection hidden="1"/>
    </xf>
    <xf numFmtId="3" fontId="25" fillId="15" borderId="17" xfId="0" applyNumberFormat="1" applyFont="1" applyFill="1" applyBorder="1" applyProtection="1">
      <protection hidden="1"/>
    </xf>
    <xf numFmtId="3" fontId="25" fillId="15" borderId="11" xfId="0" applyNumberFormat="1" applyFont="1" applyFill="1" applyBorder="1" applyProtection="1">
      <protection hidden="1"/>
    </xf>
    <xf numFmtId="3" fontId="25" fillId="11" borderId="17" xfId="0" applyNumberFormat="1" applyFont="1" applyFill="1" applyBorder="1" applyProtection="1">
      <protection hidden="1"/>
    </xf>
    <xf numFmtId="3" fontId="44" fillId="15" borderId="40" xfId="0" applyNumberFormat="1" applyFont="1" applyFill="1" applyBorder="1" applyProtection="1">
      <protection hidden="1"/>
    </xf>
    <xf numFmtId="3" fontId="44" fillId="15" borderId="41" xfId="0" applyNumberFormat="1" applyFont="1" applyFill="1" applyBorder="1" applyProtection="1">
      <protection hidden="1"/>
    </xf>
    <xf numFmtId="0" fontId="25" fillId="7" borderId="0" xfId="1" applyFont="1" applyFill="1" applyAlignment="1">
      <alignment horizontal="left"/>
    </xf>
    <xf numFmtId="0" fontId="25" fillId="7" borderId="0" xfId="1" applyFont="1" applyFill="1" applyProtection="1">
      <protection locked="0" hidden="1"/>
    </xf>
    <xf numFmtId="0" fontId="25" fillId="5" borderId="0" xfId="1" applyFont="1" applyFill="1"/>
    <xf numFmtId="0" fontId="25" fillId="5" borderId="0" xfId="1" applyFont="1" applyFill="1" applyAlignment="1">
      <alignment horizontal="left"/>
    </xf>
    <xf numFmtId="0" fontId="25" fillId="5" borderId="0" xfId="1" applyFont="1" applyFill="1" applyProtection="1">
      <protection locked="0"/>
    </xf>
    <xf numFmtId="0" fontId="38" fillId="7" borderId="0" xfId="1" applyFont="1" applyFill="1" applyProtection="1">
      <protection locked="0"/>
    </xf>
    <xf numFmtId="9" fontId="25" fillId="7" borderId="0" xfId="5" applyFont="1" applyFill="1" applyBorder="1" applyProtection="1">
      <protection locked="0"/>
    </xf>
    <xf numFmtId="0" fontId="40" fillId="7" borderId="0" xfId="1" applyFont="1" applyFill="1" applyProtection="1">
      <protection locked="0"/>
    </xf>
    <xf numFmtId="0" fontId="40" fillId="7" borderId="0" xfId="1" applyFont="1" applyFill="1" applyAlignment="1" applyProtection="1">
      <alignment vertical="center"/>
      <protection locked="0"/>
    </xf>
    <xf numFmtId="0" fontId="39" fillId="8" borderId="27" xfId="1" applyFont="1" applyFill="1" applyBorder="1" applyAlignment="1">
      <alignment horizontal="center" vertical="center"/>
    </xf>
    <xf numFmtId="0" fontId="39" fillId="8" borderId="28" xfId="1" applyFont="1" applyFill="1" applyBorder="1" applyAlignment="1">
      <alignment horizontal="center" vertical="center"/>
    </xf>
    <xf numFmtId="0" fontId="25" fillId="6" borderId="29" xfId="1" applyFont="1" applyFill="1" applyBorder="1" applyAlignment="1" applyProtection="1">
      <alignment horizontal="center" vertical="center"/>
      <protection locked="0"/>
    </xf>
    <xf numFmtId="0" fontId="25" fillId="6" borderId="29" xfId="1" applyFont="1" applyFill="1" applyBorder="1" applyAlignment="1">
      <alignment horizontal="center" vertical="center" wrapText="1"/>
    </xf>
    <xf numFmtId="0" fontId="25" fillId="6" borderId="30" xfId="1" applyFont="1" applyFill="1" applyBorder="1" applyAlignment="1">
      <alignment horizontal="center" vertical="center" wrapText="1"/>
    </xf>
    <xf numFmtId="0" fontId="41" fillId="0" borderId="20" xfId="1" applyFont="1" applyBorder="1" applyProtection="1">
      <protection locked="0"/>
    </xf>
    <xf numFmtId="0" fontId="41" fillId="0" borderId="21" xfId="1" applyFont="1" applyBorder="1" applyProtection="1">
      <protection locked="0"/>
    </xf>
    <xf numFmtId="0" fontId="41" fillId="0" borderId="18" xfId="1" applyFont="1" applyBorder="1" applyProtection="1">
      <protection locked="0"/>
    </xf>
    <xf numFmtId="3" fontId="41" fillId="8" borderId="18" xfId="1" applyNumberFormat="1" applyFont="1" applyFill="1" applyBorder="1"/>
    <xf numFmtId="3" fontId="41" fillId="8" borderId="19" xfId="1" applyNumberFormat="1" applyFont="1" applyFill="1" applyBorder="1"/>
    <xf numFmtId="0" fontId="25" fillId="0" borderId="20" xfId="1" applyFont="1" applyBorder="1" applyProtection="1">
      <protection locked="0"/>
    </xf>
    <xf numFmtId="0" fontId="25" fillId="0" borderId="21" xfId="1" applyFont="1" applyBorder="1" applyProtection="1">
      <protection locked="0"/>
    </xf>
    <xf numFmtId="3" fontId="25" fillId="8" borderId="20" xfId="1" applyNumberFormat="1" applyFont="1" applyFill="1" applyBorder="1"/>
    <xf numFmtId="3" fontId="25" fillId="8" borderId="0" xfId="1" applyNumberFormat="1" applyFont="1" applyFill="1"/>
    <xf numFmtId="0" fontId="25" fillId="0" borderId="42" xfId="1" applyFont="1" applyBorder="1" applyProtection="1">
      <protection locked="0"/>
    </xf>
    <xf numFmtId="0" fontId="25" fillId="0" borderId="41" xfId="1" applyFont="1" applyBorder="1" applyProtection="1">
      <protection locked="0"/>
    </xf>
    <xf numFmtId="0" fontId="25" fillId="0" borderId="43" xfId="1" applyFont="1" applyBorder="1" applyProtection="1">
      <protection locked="0"/>
    </xf>
    <xf numFmtId="3" fontId="25" fillId="8" borderId="22" xfId="1" applyNumberFormat="1" applyFont="1" applyFill="1" applyBorder="1"/>
    <xf numFmtId="3" fontId="25" fillId="8" borderId="23" xfId="1" applyNumberFormat="1" applyFont="1" applyFill="1" applyBorder="1"/>
    <xf numFmtId="0" fontId="34" fillId="8" borderId="34" xfId="0" applyFont="1" applyFill="1" applyBorder="1" applyAlignment="1">
      <alignment vertical="center"/>
    </xf>
    <xf numFmtId="0" fontId="34" fillId="8" borderId="35" xfId="0" applyFont="1" applyFill="1" applyBorder="1" applyAlignment="1">
      <alignment vertical="center"/>
    </xf>
    <xf numFmtId="0" fontId="34" fillId="8" borderId="35" xfId="0" applyFont="1" applyFill="1" applyBorder="1"/>
    <xf numFmtId="0" fontId="34" fillId="8" borderId="36" xfId="0" applyFont="1" applyFill="1" applyBorder="1"/>
    <xf numFmtId="0" fontId="45" fillId="7" borderId="0" xfId="0" applyFont="1" applyFill="1" applyAlignment="1">
      <alignment horizontal="center"/>
    </xf>
    <xf numFmtId="0" fontId="46" fillId="7" borderId="0" xfId="0" applyFont="1" applyFill="1"/>
    <xf numFmtId="49" fontId="46" fillId="7" borderId="0" xfId="0" applyNumberFormat="1" applyFont="1" applyFill="1"/>
    <xf numFmtId="0" fontId="34" fillId="8" borderId="37" xfId="1" applyFont="1" applyFill="1" applyBorder="1"/>
    <xf numFmtId="0" fontId="46" fillId="8" borderId="37" xfId="7" applyFont="1" applyFill="1" applyBorder="1"/>
    <xf numFmtId="0" fontId="25" fillId="8" borderId="37" xfId="0" applyFont="1" applyFill="1" applyBorder="1"/>
    <xf numFmtId="0" fontId="46" fillId="7" borderId="0" xfId="0" applyFont="1" applyFill="1" applyAlignment="1">
      <alignment vertical="top"/>
    </xf>
    <xf numFmtId="0" fontId="34" fillId="8" borderId="38" xfId="1" applyFont="1" applyFill="1" applyBorder="1"/>
    <xf numFmtId="0" fontId="46" fillId="8" borderId="38" xfId="0" applyFont="1" applyFill="1" applyBorder="1"/>
    <xf numFmtId="0" fontId="34" fillId="8" borderId="38" xfId="0" applyFont="1" applyFill="1" applyBorder="1"/>
    <xf numFmtId="0" fontId="25" fillId="8" borderId="38" xfId="0" applyFont="1" applyFill="1" applyBorder="1"/>
    <xf numFmtId="0" fontId="34" fillId="8" borderId="39" xfId="1" applyFont="1" applyFill="1" applyBorder="1"/>
    <xf numFmtId="49" fontId="34" fillId="7" borderId="0" xfId="0" applyNumberFormat="1" applyFont="1" applyFill="1"/>
    <xf numFmtId="0" fontId="25" fillId="8" borderId="39" xfId="0" applyFont="1" applyFill="1" applyBorder="1" applyAlignment="1">
      <alignment wrapText="1"/>
    </xf>
    <xf numFmtId="0" fontId="34" fillId="8" borderId="39" xfId="0" applyFont="1" applyFill="1" applyBorder="1"/>
    <xf numFmtId="0" fontId="46" fillId="8" borderId="39" xfId="0" applyFont="1" applyFill="1" applyBorder="1"/>
    <xf numFmtId="0" fontId="46" fillId="7" borderId="0" xfId="0" applyFont="1" applyFill="1" applyAlignment="1">
      <alignment horizontal="center" vertical="top"/>
    </xf>
    <xf numFmtId="0" fontId="46" fillId="7" borderId="0" xfId="0" applyFont="1" applyFill="1" applyAlignment="1">
      <alignment horizontal="center"/>
    </xf>
    <xf numFmtId="0" fontId="46" fillId="7" borderId="0" xfId="0" applyFont="1" applyFill="1" applyAlignment="1">
      <alignment vertical="top" wrapText="1"/>
    </xf>
    <xf numFmtId="0" fontId="12" fillId="7" borderId="0" xfId="0" applyFont="1" applyFill="1" applyAlignment="1">
      <alignment horizontal="left" vertical="center"/>
    </xf>
    <xf numFmtId="0" fontId="39" fillId="8" borderId="13" xfId="1" applyFont="1" applyFill="1" applyBorder="1" applyAlignment="1">
      <alignment horizontal="center" vertical="center"/>
    </xf>
    <xf numFmtId="0" fontId="25" fillId="6" borderId="13" xfId="1" applyFont="1" applyFill="1" applyBorder="1" applyAlignment="1">
      <alignment horizontal="center" vertical="center" wrapText="1"/>
    </xf>
    <xf numFmtId="0" fontId="39" fillId="8" borderId="44" xfId="8" applyFont="1" applyFill="1" applyBorder="1" applyAlignment="1">
      <alignment horizontal="center" vertical="center" wrapText="1"/>
    </xf>
    <xf numFmtId="0" fontId="40" fillId="6" borderId="44" xfId="1" applyFont="1" applyFill="1" applyBorder="1" applyAlignment="1">
      <alignment horizontal="center" vertical="center"/>
    </xf>
    <xf numFmtId="0" fontId="39" fillId="8" borderId="44" xfId="1" applyFont="1" applyFill="1" applyBorder="1" applyAlignment="1">
      <alignment horizontal="center" vertical="center"/>
    </xf>
    <xf numFmtId="0" fontId="25" fillId="6" borderId="44" xfId="1" applyFont="1" applyFill="1" applyBorder="1" applyAlignment="1">
      <alignment horizontal="center" vertical="center" wrapText="1"/>
    </xf>
    <xf numFmtId="0" fontId="41" fillId="0" borderId="45" xfId="0" applyFont="1" applyBorder="1" applyAlignment="1" applyProtection="1">
      <alignment horizontal="left"/>
      <protection locked="0"/>
    </xf>
    <xf numFmtId="0" fontId="25" fillId="0" borderId="45" xfId="0" applyFont="1" applyBorder="1" applyAlignment="1" applyProtection="1">
      <alignment horizontal="left"/>
      <protection locked="0"/>
    </xf>
    <xf numFmtId="0" fontId="25" fillId="0" borderId="46" xfId="0" applyFont="1" applyBorder="1" applyAlignment="1" applyProtection="1">
      <alignment horizontal="left"/>
      <protection locked="0"/>
    </xf>
    <xf numFmtId="0" fontId="25" fillId="0" borderId="0" xfId="0" applyFont="1" applyAlignment="1" applyProtection="1">
      <alignment horizontal="right"/>
      <protection locked="0"/>
    </xf>
    <xf numFmtId="0" fontId="41" fillId="0" borderId="16" xfId="0" applyFont="1" applyBorder="1" applyAlignment="1" applyProtection="1">
      <alignment horizontal="right"/>
      <protection locked="0"/>
    </xf>
    <xf numFmtId="0" fontId="25" fillId="0" borderId="41" xfId="0" applyFont="1" applyBorder="1" applyAlignment="1" applyProtection="1">
      <alignment horizontal="right"/>
      <protection locked="0"/>
    </xf>
    <xf numFmtId="0" fontId="41" fillId="0" borderId="45" xfId="0" applyFont="1" applyBorder="1" applyAlignment="1" applyProtection="1">
      <alignment horizontal="right"/>
      <protection locked="0"/>
    </xf>
    <xf numFmtId="0" fontId="25" fillId="0" borderId="45" xfId="0" applyFont="1" applyBorder="1" applyAlignment="1" applyProtection="1">
      <alignment horizontal="right"/>
      <protection locked="0"/>
    </xf>
    <xf numFmtId="0" fontId="25" fillId="0" borderId="46" xfId="0" applyFont="1" applyBorder="1" applyAlignment="1" applyProtection="1">
      <alignment horizontal="right"/>
      <protection locked="0"/>
    </xf>
    <xf numFmtId="0" fontId="39" fillId="8" borderId="44" xfId="8" applyFont="1" applyFill="1" applyBorder="1" applyAlignment="1" applyProtection="1">
      <alignment horizontal="center" vertical="center" wrapText="1"/>
      <protection locked="0"/>
    </xf>
    <xf numFmtId="0" fontId="40" fillId="6" borderId="44" xfId="1" applyFont="1" applyFill="1" applyBorder="1" applyAlignment="1" applyProtection="1">
      <alignment horizontal="center" vertical="center"/>
      <protection locked="0"/>
    </xf>
    <xf numFmtId="0" fontId="25" fillId="6" borderId="14" xfId="1" applyFont="1" applyFill="1" applyBorder="1" applyAlignment="1">
      <alignment horizontal="center" vertical="center" wrapText="1"/>
    </xf>
    <xf numFmtId="0" fontId="25" fillId="6" borderId="13" xfId="1" applyFont="1" applyFill="1" applyBorder="1" applyAlignment="1" applyProtection="1">
      <alignment horizontal="center" vertical="center" wrapText="1"/>
      <protection hidden="1"/>
    </xf>
    <xf numFmtId="0" fontId="25" fillId="6" borderId="48" xfId="1" applyFont="1" applyFill="1" applyBorder="1" applyAlignment="1">
      <alignment horizontal="center" vertical="center" wrapText="1"/>
    </xf>
    <xf numFmtId="0" fontId="14" fillId="8" borderId="7" xfId="8" applyFont="1" applyFill="1" applyBorder="1" applyAlignment="1">
      <alignment horizontal="left"/>
    </xf>
    <xf numFmtId="0" fontId="14" fillId="8" borderId="16" xfId="8" applyFont="1" applyFill="1" applyBorder="1" applyAlignment="1">
      <alignment horizontal="left"/>
    </xf>
    <xf numFmtId="0" fontId="14" fillId="8" borderId="8" xfId="8" applyFont="1" applyFill="1" applyBorder="1" applyAlignment="1">
      <alignment horizontal="left"/>
    </xf>
    <xf numFmtId="0" fontId="14" fillId="8" borderId="6" xfId="8" applyFont="1" applyFill="1" applyBorder="1" applyAlignment="1">
      <alignment horizontal="left"/>
    </xf>
    <xf numFmtId="0" fontId="14" fillId="8" borderId="0" xfId="8" applyFont="1" applyFill="1" applyAlignment="1">
      <alignment horizontal="left"/>
    </xf>
    <xf numFmtId="0" fontId="14" fillId="8" borderId="9" xfId="8" applyFont="1" applyFill="1" applyBorder="1" applyAlignment="1">
      <alignment horizontal="left"/>
    </xf>
    <xf numFmtId="0" fontId="14" fillId="8" borderId="10" xfId="8" applyFont="1" applyFill="1" applyBorder="1" applyAlignment="1">
      <alignment horizontal="left"/>
    </xf>
    <xf numFmtId="0" fontId="14" fillId="8" borderId="17" xfId="8" applyFont="1" applyFill="1" applyBorder="1" applyAlignment="1">
      <alignment horizontal="left"/>
    </xf>
    <xf numFmtId="0" fontId="18" fillId="0" borderId="7" xfId="7" applyFont="1" applyBorder="1" applyAlignment="1" applyProtection="1">
      <alignment horizontal="left"/>
      <protection locked="0"/>
    </xf>
    <xf numFmtId="0" fontId="18" fillId="0" borderId="16" xfId="7" applyFont="1" applyBorder="1" applyAlignment="1" applyProtection="1">
      <alignment horizontal="left"/>
      <protection locked="0"/>
    </xf>
    <xf numFmtId="0" fontId="18" fillId="0" borderId="8" xfId="7" applyFont="1" applyBorder="1" applyAlignment="1" applyProtection="1">
      <alignment horizontal="left"/>
      <protection locked="0"/>
    </xf>
    <xf numFmtId="1" fontId="18" fillId="0" borderId="6" xfId="7" applyNumberFormat="1" applyFont="1" applyBorder="1" applyAlignment="1" applyProtection="1">
      <alignment horizontal="left"/>
      <protection locked="0"/>
    </xf>
    <xf numFmtId="1" fontId="18" fillId="0" borderId="0" xfId="7" applyNumberFormat="1" applyFont="1" applyAlignment="1" applyProtection="1">
      <alignment horizontal="left"/>
      <protection locked="0"/>
    </xf>
    <xf numFmtId="1" fontId="18" fillId="0" borderId="9" xfId="7" applyNumberFormat="1" applyFont="1" applyBorder="1" applyAlignment="1" applyProtection="1">
      <alignment horizontal="left"/>
      <protection locked="0"/>
    </xf>
    <xf numFmtId="0" fontId="18" fillId="0" borderId="6" xfId="7" applyFont="1" applyBorder="1" applyAlignment="1" applyProtection="1">
      <alignment horizontal="left"/>
      <protection locked="0"/>
    </xf>
    <xf numFmtId="0" fontId="18" fillId="0" borderId="0" xfId="7" applyFont="1" applyAlignment="1" applyProtection="1">
      <alignment horizontal="left"/>
      <protection locked="0"/>
    </xf>
    <xf numFmtId="0" fontId="18" fillId="0" borderId="9" xfId="7" applyFont="1" applyBorder="1" applyAlignment="1" applyProtection="1">
      <alignment horizontal="left"/>
      <protection locked="0"/>
    </xf>
    <xf numFmtId="0" fontId="18" fillId="0" borderId="10" xfId="7" applyFont="1" applyBorder="1" applyAlignment="1" applyProtection="1">
      <alignment horizontal="left"/>
      <protection locked="0"/>
    </xf>
    <xf numFmtId="0" fontId="18" fillId="0" borderId="17" xfId="7" applyFont="1" applyBorder="1" applyAlignment="1" applyProtection="1">
      <alignment horizontal="left"/>
      <protection locked="0"/>
    </xf>
    <xf numFmtId="0" fontId="18" fillId="0" borderId="11" xfId="7" applyFont="1" applyBorder="1" applyAlignment="1" applyProtection="1">
      <alignment horizontal="left"/>
      <protection locked="0"/>
    </xf>
    <xf numFmtId="0" fontId="26" fillId="12" borderId="3" xfId="1" applyFont="1" applyFill="1" applyBorder="1" applyAlignment="1">
      <alignment horizontal="center" vertical="center" textRotation="90"/>
    </xf>
    <xf numFmtId="0" fontId="26" fillId="12" borderId="4" xfId="1" applyFont="1" applyFill="1" applyBorder="1" applyAlignment="1">
      <alignment horizontal="center" vertical="center" textRotation="90"/>
    </xf>
    <xf numFmtId="0" fontId="26" fillId="12" borderId="5" xfId="1" applyFont="1" applyFill="1" applyBorder="1" applyAlignment="1">
      <alignment horizontal="center" vertical="center" textRotation="90"/>
    </xf>
    <xf numFmtId="0" fontId="28" fillId="7" borderId="0" xfId="1" applyFont="1" applyFill="1" applyAlignment="1">
      <alignment horizontal="left"/>
    </xf>
    <xf numFmtId="9" fontId="23" fillId="16" borderId="3" xfId="1" applyNumberFormat="1" applyFont="1" applyFill="1" applyBorder="1" applyAlignment="1">
      <alignment horizontal="center" vertical="center"/>
    </xf>
    <xf numFmtId="9" fontId="23" fillId="16" borderId="4" xfId="1" applyNumberFormat="1" applyFont="1" applyFill="1" applyBorder="1" applyAlignment="1">
      <alignment horizontal="center" vertical="center"/>
    </xf>
    <xf numFmtId="9" fontId="23" fillId="16" borderId="5" xfId="1" applyNumberFormat="1" applyFont="1" applyFill="1" applyBorder="1" applyAlignment="1">
      <alignment horizontal="center" vertical="center"/>
    </xf>
    <xf numFmtId="0" fontId="28" fillId="20" borderId="17" xfId="1" applyFont="1" applyFill="1" applyBorder="1" applyAlignment="1">
      <alignment horizontal="left"/>
    </xf>
    <xf numFmtId="0" fontId="26" fillId="18" borderId="7" xfId="1" applyFont="1" applyFill="1" applyBorder="1" applyAlignment="1">
      <alignment horizontal="left" vertical="center" wrapText="1"/>
    </xf>
    <xf numFmtId="0" fontId="26" fillId="18" borderId="6" xfId="1" applyFont="1" applyFill="1" applyBorder="1" applyAlignment="1">
      <alignment horizontal="left" vertical="center" wrapText="1"/>
    </xf>
    <xf numFmtId="0" fontId="26" fillId="18" borderId="10" xfId="1" applyFont="1" applyFill="1" applyBorder="1" applyAlignment="1">
      <alignment horizontal="left" vertical="center" wrapText="1"/>
    </xf>
    <xf numFmtId="4" fontId="23" fillId="17" borderId="3" xfId="1" applyNumberFormat="1" applyFont="1" applyFill="1" applyBorder="1" applyAlignment="1">
      <alignment horizontal="center" vertical="center"/>
    </xf>
    <xf numFmtId="4" fontId="23" fillId="17" borderId="4" xfId="1" applyNumberFormat="1" applyFont="1" applyFill="1" applyBorder="1" applyAlignment="1">
      <alignment horizontal="center" vertical="center"/>
    </xf>
    <xf numFmtId="4" fontId="23" fillId="17" borderId="5" xfId="1" applyNumberFormat="1" applyFont="1" applyFill="1" applyBorder="1" applyAlignment="1">
      <alignment horizontal="center" vertical="center"/>
    </xf>
    <xf numFmtId="9" fontId="27" fillId="14" borderId="3" xfId="1" applyNumberFormat="1" applyFont="1" applyFill="1" applyBorder="1" applyAlignment="1">
      <alignment horizontal="center" vertical="center"/>
    </xf>
    <xf numFmtId="9" fontId="27" fillId="14" borderId="4" xfId="1" applyNumberFormat="1" applyFont="1" applyFill="1" applyBorder="1" applyAlignment="1">
      <alignment horizontal="center" vertical="center"/>
    </xf>
    <xf numFmtId="9" fontId="27" fillId="14" borderId="5" xfId="1" applyNumberFormat="1" applyFont="1" applyFill="1" applyBorder="1" applyAlignment="1">
      <alignment horizontal="center" vertical="center"/>
    </xf>
    <xf numFmtId="0" fontId="28" fillId="20" borderId="0" xfId="1" applyFont="1" applyFill="1" applyAlignment="1">
      <alignment horizontal="left"/>
    </xf>
    <xf numFmtId="0" fontId="40" fillId="6" borderId="12" xfId="1" applyFont="1" applyFill="1" applyBorder="1" applyAlignment="1" applyProtection="1">
      <alignment horizontal="center" vertical="center"/>
      <protection hidden="1"/>
    </xf>
    <xf numFmtId="0" fontId="39" fillId="8" borderId="12" xfId="8" applyFont="1" applyFill="1" applyBorder="1" applyAlignment="1" applyProtection="1">
      <alignment horizontal="center" vertical="center" wrapText="1"/>
      <protection hidden="1"/>
    </xf>
    <xf numFmtId="0" fontId="40" fillId="6" borderId="12" xfId="1" applyFont="1" applyFill="1" applyBorder="1" applyAlignment="1">
      <alignment horizontal="center" vertical="center"/>
    </xf>
    <xf numFmtId="0" fontId="39" fillId="8" borderId="12" xfId="8" applyFont="1" applyFill="1" applyBorder="1" applyAlignment="1">
      <alignment horizontal="center" vertical="center"/>
    </xf>
    <xf numFmtId="0" fontId="39" fillId="8" borderId="12" xfId="8" applyFont="1" applyFill="1" applyBorder="1" applyAlignment="1">
      <alignment horizontal="center" vertical="center" wrapText="1"/>
    </xf>
    <xf numFmtId="0" fontId="39" fillId="8" borderId="13" xfId="8" applyFont="1" applyFill="1" applyBorder="1" applyAlignment="1">
      <alignment horizontal="center" vertical="center" wrapText="1"/>
    </xf>
    <xf numFmtId="0" fontId="39" fillId="8" borderId="15" xfId="8" applyFont="1" applyFill="1" applyBorder="1" applyAlignment="1">
      <alignment horizontal="center" vertical="center" wrapText="1"/>
    </xf>
    <xf numFmtId="0" fontId="40" fillId="6" borderId="13" xfId="1" applyFont="1" applyFill="1" applyBorder="1" applyAlignment="1">
      <alignment horizontal="center" vertical="center"/>
    </xf>
    <xf numFmtId="0" fontId="40" fillId="6" borderId="15" xfId="1" applyFont="1" applyFill="1" applyBorder="1" applyAlignment="1">
      <alignment horizontal="center" vertical="center"/>
    </xf>
    <xf numFmtId="0" fontId="40" fillId="6" borderId="27" xfId="1" applyFont="1" applyFill="1" applyBorder="1" applyAlignment="1" applyProtection="1">
      <alignment horizontal="center" vertical="center"/>
      <protection locked="0"/>
    </xf>
    <xf numFmtId="0" fontId="40" fillId="6" borderId="12" xfId="1" applyFont="1" applyFill="1" applyBorder="1" applyAlignment="1" applyProtection="1">
      <alignment horizontal="center" vertical="center"/>
      <protection locked="0"/>
    </xf>
    <xf numFmtId="0" fontId="40" fillId="6" borderId="28" xfId="1" applyFont="1" applyFill="1" applyBorder="1" applyAlignment="1" applyProtection="1">
      <alignment horizontal="center" vertical="center"/>
      <protection locked="0"/>
    </xf>
    <xf numFmtId="0" fontId="39" fillId="8" borderId="24" xfId="8" applyFont="1" applyFill="1" applyBorder="1" applyAlignment="1" applyProtection="1">
      <alignment horizontal="center" vertical="center" wrapText="1"/>
      <protection locked="0"/>
    </xf>
    <xf numFmtId="0" fontId="39" fillId="8" borderId="25" xfId="8" applyFont="1" applyFill="1" applyBorder="1" applyAlignment="1" applyProtection="1">
      <alignment horizontal="center" vertical="center" wrapText="1"/>
      <protection locked="0"/>
    </xf>
    <xf numFmtId="0" fontId="39" fillId="8" borderId="26" xfId="8" applyFont="1" applyFill="1" applyBorder="1" applyAlignment="1" applyProtection="1">
      <alignment horizontal="center" vertical="center" wrapText="1"/>
      <protection locked="0"/>
    </xf>
    <xf numFmtId="0" fontId="40" fillId="6" borderId="13" xfId="1" applyFont="1" applyFill="1" applyBorder="1" applyAlignment="1" applyProtection="1">
      <alignment horizontal="center" vertical="center"/>
      <protection locked="0"/>
    </xf>
    <xf numFmtId="0" fontId="39" fillId="8" borderId="47" xfId="8" applyFont="1" applyFill="1" applyBorder="1" applyAlignment="1" applyProtection="1">
      <alignment horizontal="center" vertical="center" wrapText="1"/>
      <protection locked="0"/>
    </xf>
    <xf numFmtId="0" fontId="39" fillId="8" borderId="24" xfId="8" applyFont="1" applyFill="1" applyBorder="1" applyAlignment="1">
      <alignment horizontal="center" vertical="center"/>
    </xf>
    <xf numFmtId="0" fontId="39" fillId="8" borderId="25" xfId="8" applyFont="1" applyFill="1" applyBorder="1" applyAlignment="1">
      <alignment horizontal="center" vertical="center"/>
    </xf>
    <xf numFmtId="0" fontId="39" fillId="8" borderId="26" xfId="8" applyFont="1" applyFill="1" applyBorder="1" applyAlignment="1">
      <alignment horizontal="center" vertical="center"/>
    </xf>
    <xf numFmtId="0" fontId="40" fillId="6" borderId="27" xfId="1" applyFont="1" applyFill="1" applyBorder="1" applyAlignment="1">
      <alignment horizontal="center" vertical="center"/>
    </xf>
    <xf numFmtId="0" fontId="40" fillId="6" borderId="28" xfId="1" applyFont="1" applyFill="1" applyBorder="1" applyAlignment="1">
      <alignment horizontal="center" vertical="center"/>
    </xf>
    <xf numFmtId="0" fontId="25" fillId="7" borderId="0" xfId="1" applyFont="1" applyFill="1" applyAlignment="1" applyProtection="1">
      <protection locked="0"/>
    </xf>
  </cellXfs>
  <cellStyles count="9">
    <cellStyle name="Beregning" xfId="6" builtinId="22" customBuiltin="1"/>
    <cellStyle name="Normal" xfId="0" builtinId="0"/>
    <cellStyle name="Normal 1" xfId="1" xr:uid="{F1744F41-7836-4FCE-9FEA-5128CFC91410}"/>
    <cellStyle name="Normal 2" xfId="7" xr:uid="{CAF0DEC5-43A5-4046-913B-F95B15157CC6}"/>
    <cellStyle name="Normal 3" xfId="8" xr:uid="{B0C4A116-E1C4-7345-940A-1CF95FD0EEFB}"/>
    <cellStyle name="Normal main page" xfId="4" xr:uid="{3433451C-87FA-0144-A924-803F5BFF59A5}"/>
    <cellStyle name="Overskrift 3" xfId="3" builtinId="18"/>
    <cellStyle name="Prosent" xfId="5" builtinId="5"/>
    <cellStyle name="Tittel" xfId="2" builtinId="15"/>
  </cellStyles>
  <dxfs count="68">
    <dxf>
      <font>
        <b val="0"/>
        <i val="0"/>
        <strike val="0"/>
        <condense val="0"/>
        <extend val="0"/>
        <outline val="0"/>
        <shadow val="0"/>
        <u val="none"/>
        <vertAlign val="baseline"/>
        <sz val="10"/>
        <color theme="3" tint="-0.499984740745262"/>
        <name val="Replica"/>
        <scheme val="none"/>
      </font>
      <numFmt numFmtId="3" formatCode="#,##0"/>
      <fill>
        <patternFill patternType="solid">
          <fgColor indexed="64"/>
          <bgColor theme="5"/>
        </patternFill>
      </fill>
    </dxf>
    <dxf>
      <font>
        <b val="0"/>
        <i val="0"/>
        <strike val="0"/>
        <condense val="0"/>
        <extend val="0"/>
        <outline val="0"/>
        <shadow val="0"/>
        <u val="none"/>
        <vertAlign val="baseline"/>
        <sz val="10"/>
        <color theme="3" tint="-0.499984740745262"/>
        <name val="Replica"/>
        <scheme val="none"/>
      </font>
      <numFmt numFmtId="3" formatCode="#,##0"/>
      <fill>
        <patternFill patternType="solid">
          <fgColor indexed="64"/>
          <bgColor theme="5"/>
        </patternFill>
      </fill>
    </dxf>
    <dxf>
      <font>
        <b val="0"/>
        <i val="0"/>
        <strike val="0"/>
        <condense val="0"/>
        <extend val="0"/>
        <outline val="0"/>
        <shadow val="0"/>
        <u val="none"/>
        <vertAlign val="baseline"/>
        <sz val="10"/>
        <color theme="3" tint="-0.499984740745262"/>
        <name val="Replica"/>
        <scheme val="none"/>
      </font>
      <numFmt numFmtId="3" formatCode="#,##0"/>
      <fill>
        <patternFill patternType="solid">
          <fgColor indexed="64"/>
          <bgColor theme="5"/>
        </patternFill>
      </fill>
    </dxf>
    <dxf>
      <font>
        <b val="0"/>
        <i val="0"/>
        <strike val="0"/>
        <condense val="0"/>
        <extend val="0"/>
        <outline val="0"/>
        <shadow val="0"/>
        <u val="none"/>
        <vertAlign val="baseline"/>
        <sz val="10"/>
        <color theme="3" tint="-0.499984740745262"/>
        <name val="Replica"/>
        <scheme val="none"/>
      </font>
      <numFmt numFmtId="3" formatCode="#,##0"/>
      <fill>
        <patternFill patternType="solid">
          <fgColor indexed="64"/>
          <bgColor theme="5"/>
        </patternFill>
      </fill>
    </dxf>
    <dxf>
      <font>
        <b val="0"/>
        <i val="0"/>
        <strike val="0"/>
        <condense val="0"/>
        <extend val="0"/>
        <outline val="0"/>
        <shadow val="0"/>
        <u val="none"/>
        <vertAlign val="baseline"/>
        <sz val="10"/>
        <color theme="3" tint="-0.499984740745262"/>
        <name val="Replica"/>
        <scheme val="none"/>
      </font>
      <numFmt numFmtId="3" formatCode="#,##0"/>
      <fill>
        <patternFill patternType="solid">
          <fgColor indexed="64"/>
          <bgColor theme="5"/>
        </patternFill>
      </fill>
      <border diagonalUp="0" diagonalDown="0">
        <left style="thin">
          <color theme="0" tint="-0.499984740745262"/>
        </left>
        <right/>
        <top/>
        <bottom/>
        <vertical/>
        <horizontal/>
      </border>
    </dxf>
    <dxf>
      <font>
        <b val="0"/>
        <i val="0"/>
        <strike val="0"/>
        <condense val="0"/>
        <extend val="0"/>
        <outline val="0"/>
        <shadow val="0"/>
        <u val="none"/>
        <vertAlign val="baseline"/>
        <sz val="10"/>
        <color theme="3" tint="-0.499984740745262"/>
        <name val="Replica"/>
        <scheme val="none"/>
      </font>
      <fill>
        <patternFill patternType="solid">
          <fgColor indexed="64"/>
          <bgColor theme="8"/>
        </patternFill>
      </fill>
      <protection locked="0" hidden="0"/>
    </dxf>
    <dxf>
      <font>
        <b val="0"/>
        <i val="0"/>
        <strike val="0"/>
        <condense val="0"/>
        <extend val="0"/>
        <outline val="0"/>
        <shadow val="0"/>
        <u val="none"/>
        <vertAlign val="baseline"/>
        <sz val="10"/>
        <color theme="3" tint="-0.499984740745262"/>
        <name val="Replica"/>
        <scheme val="none"/>
      </font>
      <alignment horizontal="right" vertical="bottom" textRotation="0" wrapText="0" indent="0" justifyLastLine="0" shrinkToFit="0" readingOrder="0"/>
      <border diagonalUp="0" diagonalDown="0">
        <left style="thin">
          <color theme="1" tint="0.34998626667073579"/>
        </left>
        <right style="thin">
          <color theme="1" tint="0.34998626667073579"/>
        </right>
        <top/>
        <bottom/>
        <vertical/>
        <horizontal/>
      </border>
      <protection locked="0" hidden="0"/>
    </dxf>
    <dxf>
      <font>
        <b val="0"/>
        <i val="0"/>
        <strike val="0"/>
        <condense val="0"/>
        <extend val="0"/>
        <outline val="0"/>
        <shadow val="0"/>
        <u val="none"/>
        <vertAlign val="baseline"/>
        <sz val="10"/>
        <color theme="3" tint="-0.499984740745262"/>
        <name val="Replica"/>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3" tint="-0.499984740745262"/>
        <name val="Replica"/>
        <scheme val="none"/>
      </font>
      <border diagonalUp="0" diagonalDown="0">
        <left style="thin">
          <color theme="0" tint="-0.499984740745262"/>
        </left>
        <right/>
        <top/>
        <bottom/>
        <vertical/>
        <horizontal/>
      </border>
      <protection locked="0" hidden="0"/>
    </dxf>
    <dxf>
      <font>
        <b val="0"/>
        <i val="0"/>
        <strike val="0"/>
        <condense val="0"/>
        <extend val="0"/>
        <outline val="0"/>
        <shadow val="0"/>
        <u val="none"/>
        <vertAlign val="baseline"/>
        <sz val="10"/>
        <color theme="3" tint="-0.499984740745262"/>
        <name val="Replica"/>
        <scheme val="none"/>
      </font>
      <fill>
        <patternFill patternType="solid">
          <fgColor indexed="64"/>
          <bgColor theme="8"/>
        </patternFill>
      </fill>
      <protection locked="0" hidden="0"/>
    </dxf>
    <dxf>
      <font>
        <b val="0"/>
        <i val="0"/>
        <strike val="0"/>
        <condense val="0"/>
        <extend val="0"/>
        <outline val="0"/>
        <shadow val="0"/>
        <u val="none"/>
        <vertAlign val="baseline"/>
        <sz val="10"/>
        <color theme="3" tint="-0.499984740745262"/>
        <name val="Replica"/>
        <scheme val="none"/>
      </font>
      <border diagonalUp="0" diagonalDown="0">
        <left/>
        <right style="thin">
          <color theme="0" tint="-0.499984740745262"/>
        </right>
        <top/>
        <bottom/>
        <vertical/>
        <horizontal/>
      </border>
      <protection locked="0" hidden="0"/>
    </dxf>
    <dxf>
      <font>
        <b val="0"/>
        <i val="0"/>
        <strike val="0"/>
        <condense val="0"/>
        <extend val="0"/>
        <outline val="0"/>
        <shadow val="0"/>
        <u val="none"/>
        <vertAlign val="baseline"/>
        <sz val="10"/>
        <color theme="3" tint="-0.499984740745262"/>
        <name val="Replica"/>
        <scheme val="none"/>
      </font>
      <protection locked="0" hidden="0"/>
    </dxf>
    <dxf>
      <font>
        <b val="0"/>
        <i val="0"/>
        <strike val="0"/>
        <condense val="0"/>
        <extend val="0"/>
        <outline val="0"/>
        <shadow val="0"/>
        <u val="none"/>
        <vertAlign val="baseline"/>
        <sz val="10"/>
        <color theme="3" tint="-0.499984740745262"/>
        <name val="Replica"/>
        <scheme val="none"/>
      </font>
      <protection locked="0" hidden="0"/>
    </dxf>
    <dxf>
      <font>
        <b val="0"/>
        <i val="0"/>
        <strike val="0"/>
        <condense val="0"/>
        <extend val="0"/>
        <outline val="0"/>
        <shadow val="0"/>
        <u val="none"/>
        <vertAlign val="baseline"/>
        <sz val="10"/>
        <color theme="3" tint="-0.499984740745262"/>
        <name val="Replica"/>
        <scheme val="none"/>
      </font>
      <protection locked="0" hidden="0"/>
    </dxf>
    <dxf>
      <font>
        <b val="0"/>
        <i val="0"/>
        <strike val="0"/>
        <condense val="0"/>
        <extend val="0"/>
        <outline val="0"/>
        <shadow val="0"/>
        <u val="none"/>
        <vertAlign val="baseline"/>
        <sz val="10"/>
        <color theme="3" tint="-0.499984740745262"/>
        <name val="Replica"/>
        <scheme val="none"/>
      </font>
      <border diagonalUp="0" diagonalDown="0">
        <left style="thin">
          <color theme="0" tint="-0.499984740745262"/>
        </left>
        <right/>
        <top/>
        <bottom/>
        <vertical/>
        <horizontal/>
      </border>
      <protection locked="0" hidden="0"/>
    </dxf>
    <dxf>
      <border outline="0">
        <right style="thin">
          <color theme="0" tint="-0.499984740745262"/>
        </right>
      </border>
    </dxf>
    <dxf>
      <font>
        <b val="0"/>
        <i val="0"/>
        <strike val="0"/>
        <condense val="0"/>
        <extend val="0"/>
        <outline val="0"/>
        <shadow val="0"/>
        <u val="none"/>
        <vertAlign val="baseline"/>
        <sz val="10"/>
        <color theme="3" tint="-0.499984740745262"/>
        <name val="Replica"/>
        <scheme val="none"/>
      </font>
      <fill>
        <patternFill patternType="solid">
          <fgColor indexed="64"/>
          <bgColor theme="5"/>
        </patternFill>
      </fill>
    </dxf>
    <dxf>
      <font>
        <b val="0"/>
        <i val="0"/>
        <strike val="0"/>
        <condense val="0"/>
        <extend val="0"/>
        <outline val="0"/>
        <shadow val="0"/>
        <u val="none"/>
        <vertAlign val="baseline"/>
        <sz val="10"/>
        <color theme="3" tint="-0.499984740745262"/>
        <name val="Repl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solid">
          <bgColor auto="1"/>
        </patternFill>
      </fill>
    </dxf>
    <dxf>
      <fill>
        <patternFill patternType="gray0625">
          <bgColor theme="0" tint="-4.9989318521683403E-2"/>
        </patternFill>
      </fill>
    </dxf>
    <dxf>
      <font>
        <b val="0"/>
        <i val="0"/>
        <strike val="0"/>
        <condense val="0"/>
        <extend val="0"/>
        <outline val="0"/>
        <shadow val="0"/>
        <u val="none"/>
        <vertAlign val="baseline"/>
        <sz val="10"/>
        <color theme="1" tint="4.9989318521683403E-2"/>
        <name val="Replica"/>
        <scheme val="none"/>
      </font>
      <numFmt numFmtId="3" formatCode="#,##0"/>
      <fill>
        <patternFill patternType="solid">
          <fgColor rgb="FF000000"/>
          <bgColor theme="5"/>
        </patternFill>
      </fill>
      <protection locked="1" hidden="1"/>
    </dxf>
    <dxf>
      <font>
        <b val="0"/>
        <i val="0"/>
        <strike val="0"/>
        <condense val="0"/>
        <extend val="0"/>
        <outline val="0"/>
        <shadow val="0"/>
        <u val="none"/>
        <vertAlign val="baseline"/>
        <sz val="10"/>
        <color theme="1" tint="4.9989318521683403E-2"/>
        <name val="Replica"/>
        <scheme val="none"/>
      </font>
      <numFmt numFmtId="3" formatCode="#,##0"/>
      <fill>
        <patternFill patternType="solid">
          <fgColor rgb="FF000000"/>
          <bgColor theme="5"/>
        </patternFill>
      </fill>
      <protection locked="1" hidden="1"/>
    </dxf>
    <dxf>
      <font>
        <b val="0"/>
        <i val="0"/>
        <strike val="0"/>
        <condense val="0"/>
        <extend val="0"/>
        <outline val="0"/>
        <shadow val="0"/>
        <u val="none"/>
        <vertAlign val="baseline"/>
        <sz val="10"/>
        <color theme="1" tint="4.9989318521683403E-2"/>
        <name val="Replica"/>
        <scheme val="none"/>
      </font>
      <numFmt numFmtId="3" formatCode="#,##0"/>
      <fill>
        <patternFill patternType="solid">
          <fgColor rgb="FF000000"/>
          <bgColor theme="5"/>
        </patternFill>
      </fill>
      <protection locked="1" hidden="1"/>
    </dxf>
    <dxf>
      <font>
        <b val="0"/>
        <i val="0"/>
        <strike val="0"/>
        <condense val="0"/>
        <extend val="0"/>
        <outline val="0"/>
        <shadow val="0"/>
        <u val="none"/>
        <vertAlign val="baseline"/>
        <sz val="10"/>
        <color theme="1" tint="4.9989318521683403E-2"/>
        <name val="Replica"/>
        <scheme val="none"/>
      </font>
      <numFmt numFmtId="3" formatCode="#,##0"/>
      <fill>
        <patternFill patternType="solid">
          <fgColor rgb="FF000000"/>
          <bgColor theme="5"/>
        </patternFill>
      </fill>
      <border diagonalUp="0" diagonalDown="0">
        <left style="thin">
          <color theme="1" tint="0.499984740745262"/>
        </left>
        <right/>
        <top/>
        <bottom/>
        <vertical/>
        <horizontal/>
      </border>
      <protection locked="1" hidden="1"/>
    </dxf>
    <dxf>
      <font>
        <b val="0"/>
        <i val="0"/>
        <strike val="0"/>
        <condense val="0"/>
        <extend val="0"/>
        <outline val="0"/>
        <shadow val="0"/>
        <u val="none"/>
        <vertAlign val="baseline"/>
        <sz val="10"/>
        <color theme="3" tint="-0.499984740745262"/>
        <name val="Replica"/>
        <scheme val="none"/>
      </font>
      <numFmt numFmtId="3" formatCode="#,##0"/>
      <fill>
        <patternFill patternType="solid">
          <fgColor rgb="FF000000"/>
          <bgColor theme="8"/>
        </patternFill>
      </fill>
      <protection locked="1" hidden="1"/>
    </dxf>
    <dxf>
      <font>
        <b val="0"/>
        <i val="0"/>
        <strike val="0"/>
        <condense val="0"/>
        <extend val="0"/>
        <outline val="0"/>
        <shadow val="0"/>
        <u val="none"/>
        <vertAlign val="baseline"/>
        <sz val="10"/>
        <color theme="3" tint="-0.499984740745262"/>
        <name val="Replica"/>
        <scheme val="none"/>
      </font>
      <numFmt numFmtId="3" formatCode="#,##0"/>
      <fill>
        <patternFill patternType="solid">
          <fgColor rgb="FF000000"/>
          <bgColor theme="5"/>
        </patternFill>
      </fill>
      <border diagonalUp="0" diagonalDown="0">
        <left/>
        <right style="thin">
          <color theme="1" tint="0.499984740745262"/>
        </right>
        <top/>
        <bottom/>
        <vertical/>
        <horizontal/>
      </border>
      <protection locked="1" hidden="1"/>
    </dxf>
    <dxf>
      <font>
        <b val="0"/>
        <i val="0"/>
        <strike val="0"/>
        <condense val="0"/>
        <extend val="0"/>
        <outline val="0"/>
        <shadow val="0"/>
        <u val="none"/>
        <vertAlign val="baseline"/>
        <sz val="10"/>
        <color theme="3" tint="-0.499984740745262"/>
        <name val="Replica"/>
        <scheme val="none"/>
      </font>
      <numFmt numFmtId="3" formatCode="#,##0"/>
      <fill>
        <patternFill patternType="solid">
          <fgColor rgb="FF000000"/>
          <bgColor theme="5"/>
        </patternFill>
      </fill>
      <protection locked="1" hidden="1"/>
    </dxf>
    <dxf>
      <font>
        <b val="0"/>
        <i val="0"/>
        <strike val="0"/>
        <condense val="0"/>
        <extend val="0"/>
        <outline val="0"/>
        <shadow val="0"/>
        <u val="none"/>
        <vertAlign val="baseline"/>
        <sz val="10"/>
        <color theme="3" tint="-0.499984740745262"/>
        <name val="Replica"/>
        <scheme val="none"/>
      </font>
      <numFmt numFmtId="3" formatCode="#,##0"/>
      <fill>
        <patternFill patternType="solid">
          <fgColor rgb="FF000000"/>
          <bgColor theme="5"/>
        </patternFill>
      </fill>
      <protection locked="1" hidden="1"/>
    </dxf>
    <dxf>
      <font>
        <b val="0"/>
        <i val="0"/>
        <strike val="0"/>
        <condense val="0"/>
        <extend val="0"/>
        <outline val="0"/>
        <shadow val="0"/>
        <u val="none"/>
        <vertAlign val="baseline"/>
        <sz val="10"/>
        <color theme="3" tint="-0.499984740745262"/>
        <name val="Replica"/>
        <scheme val="none"/>
      </font>
      <numFmt numFmtId="3" formatCode="#,##0"/>
      <fill>
        <patternFill patternType="solid">
          <fgColor rgb="FF000000"/>
          <bgColor theme="5"/>
        </patternFill>
      </fill>
      <protection locked="1" hidden="1"/>
    </dxf>
    <dxf>
      <font>
        <b val="0"/>
        <i val="0"/>
        <strike val="0"/>
        <condense val="0"/>
        <extend val="0"/>
        <outline val="0"/>
        <shadow val="0"/>
        <u val="none"/>
        <vertAlign val="baseline"/>
        <sz val="10"/>
        <color theme="3" tint="-0.499984740745262"/>
        <name val="Replica"/>
        <scheme val="none"/>
      </font>
      <numFmt numFmtId="3" formatCode="#,##0"/>
      <fill>
        <patternFill patternType="solid">
          <fgColor rgb="FF000000"/>
          <bgColor theme="5"/>
        </patternFill>
      </fill>
      <protection locked="1" hidden="1"/>
    </dxf>
    <dxf>
      <font>
        <b val="0"/>
        <i val="0"/>
        <strike val="0"/>
        <condense val="0"/>
        <extend val="0"/>
        <outline val="0"/>
        <shadow val="0"/>
        <u val="none"/>
        <vertAlign val="baseline"/>
        <sz val="10"/>
        <color theme="3" tint="-0.499984740745262"/>
        <name val="Replica"/>
        <scheme val="none"/>
      </font>
      <numFmt numFmtId="3" formatCode="#,##0"/>
      <fill>
        <patternFill patternType="solid">
          <fgColor rgb="FF000000"/>
          <bgColor theme="5"/>
        </patternFill>
      </fill>
      <border diagonalUp="0" diagonalDown="0">
        <left style="thin">
          <color theme="1" tint="0.499984740745262"/>
        </left>
        <right/>
        <top/>
        <bottom/>
        <vertical/>
        <horizontal/>
      </border>
      <protection locked="1" hidden="1"/>
    </dxf>
    <dxf>
      <font>
        <b val="0"/>
        <i val="0"/>
        <strike val="0"/>
        <condense val="0"/>
        <extend val="0"/>
        <outline val="0"/>
        <shadow val="0"/>
        <u val="none"/>
        <vertAlign val="baseline"/>
        <sz val="10"/>
        <color theme="3" tint="-0.499984740745262"/>
        <name val="Replica"/>
        <scheme val="none"/>
      </font>
      <fill>
        <patternFill patternType="solid">
          <fgColor indexed="64"/>
          <bgColor theme="8"/>
        </patternFill>
      </fill>
      <protection locked="0" hidden="0"/>
    </dxf>
    <dxf>
      <font>
        <b val="0"/>
        <i val="0"/>
        <strike val="0"/>
        <condense val="0"/>
        <extend val="0"/>
        <outline val="0"/>
        <shadow val="0"/>
        <u val="none"/>
        <vertAlign val="baseline"/>
        <sz val="10"/>
        <color theme="3" tint="-0.499984740745262"/>
        <name val="Replica"/>
        <scheme val="none"/>
      </font>
      <alignment horizontal="left" vertical="bottom" textRotation="0" wrapText="0" indent="0" justifyLastLine="0" shrinkToFit="0" readingOrder="0"/>
      <border diagonalUp="0" diagonalDown="0">
        <left style="thin">
          <color theme="1" tint="0.34998626667073579"/>
        </left>
        <right style="thin">
          <color theme="1" tint="0.34998626667073579"/>
        </right>
        <top/>
        <bottom/>
        <vertical/>
        <horizontal/>
      </border>
      <protection locked="0" hidden="0"/>
    </dxf>
    <dxf>
      <font>
        <b val="0"/>
        <i val="0"/>
        <strike val="0"/>
        <condense val="0"/>
        <extend val="0"/>
        <outline val="0"/>
        <shadow val="0"/>
        <u val="none"/>
        <vertAlign val="baseline"/>
        <sz val="10"/>
        <color theme="3" tint="-0.499984740745262"/>
        <name val="Replica"/>
        <scheme val="none"/>
      </font>
      <alignment horizontal="left" vertical="bottom" textRotation="0" wrapText="0" indent="0" justifyLastLine="0" shrinkToFit="0" readingOrder="0"/>
      <border diagonalUp="0" diagonalDown="0">
        <left style="thin">
          <color theme="1" tint="0.499984740745262"/>
        </left>
        <right/>
        <top/>
        <bottom/>
        <vertical/>
        <horizontal/>
      </border>
      <protection locked="0" hidden="0"/>
    </dxf>
    <dxf>
      <font>
        <b val="0"/>
        <i val="0"/>
        <strike val="0"/>
        <condense val="0"/>
        <extend val="0"/>
        <outline val="0"/>
        <shadow val="0"/>
        <u val="none"/>
        <vertAlign val="baseline"/>
        <sz val="10"/>
        <color theme="3" tint="-0.499984740745262"/>
        <name val="Replica"/>
        <scheme val="none"/>
      </font>
      <alignment horizontal="right" vertical="bottom" textRotation="0" wrapText="0" indent="0" justifyLastLine="0" shrinkToFit="0" readingOrder="0"/>
      <border diagonalUp="0" diagonalDown="0">
        <left style="thin">
          <color theme="1" tint="0.499984740745262"/>
        </left>
        <right/>
        <top/>
        <bottom/>
        <vertical/>
        <horizontal/>
      </border>
      <protection locked="0" hidden="0"/>
    </dxf>
    <dxf>
      <font>
        <b val="0"/>
        <i val="0"/>
        <strike val="0"/>
        <condense val="0"/>
        <extend val="0"/>
        <outline val="0"/>
        <shadow val="0"/>
        <u val="none"/>
        <vertAlign val="baseline"/>
        <sz val="10"/>
        <color theme="3" tint="-0.499984740745262"/>
        <name val="Replica"/>
        <scheme val="none"/>
      </font>
      <alignment horizontal="left" vertical="bottom" textRotation="0" wrapText="0" indent="0" justifyLastLine="0" shrinkToFit="0" readingOrder="0"/>
      <border diagonalUp="0" diagonalDown="0">
        <left style="thin">
          <color theme="1" tint="0.499984740745262"/>
        </left>
        <right/>
        <top/>
        <bottom/>
        <vertical/>
        <horizontal/>
      </border>
      <protection locked="0" hidden="0"/>
    </dxf>
    <dxf>
      <font>
        <b val="0"/>
        <i val="0"/>
        <strike val="0"/>
        <condense val="0"/>
        <extend val="0"/>
        <outline val="0"/>
        <shadow val="0"/>
        <u val="none"/>
        <vertAlign val="baseline"/>
        <sz val="10"/>
        <color theme="3" tint="-0.499984740745262"/>
        <name val="Replica"/>
        <scheme val="none"/>
      </font>
      <border diagonalUp="0" diagonalDown="0">
        <left style="thin">
          <color theme="1" tint="0.499984740745262"/>
        </left>
        <right style="thin">
          <color theme="1" tint="0.499984740745262"/>
        </right>
        <top/>
        <bottom/>
        <vertical/>
        <horizontal/>
      </border>
      <protection locked="0" hidden="0"/>
    </dxf>
    <dxf>
      <font>
        <b val="0"/>
        <i val="0"/>
        <strike val="0"/>
        <condense val="0"/>
        <extend val="0"/>
        <outline val="0"/>
        <shadow val="0"/>
        <u val="none"/>
        <vertAlign val="baseline"/>
        <sz val="10"/>
        <color theme="3" tint="-0.499984740745262"/>
        <name val="Replica"/>
        <scheme val="none"/>
      </font>
      <fill>
        <patternFill patternType="solid">
          <fgColor indexed="64"/>
          <bgColor theme="8"/>
        </patternFill>
      </fill>
      <protection locked="0" hidden="0"/>
    </dxf>
    <dxf>
      <font>
        <b val="0"/>
        <i val="0"/>
        <strike val="0"/>
        <condense val="0"/>
        <extend val="0"/>
        <outline val="0"/>
        <shadow val="0"/>
        <u val="none"/>
        <vertAlign val="baseline"/>
        <sz val="10"/>
        <color theme="3" tint="-0.499984740745262"/>
        <name val="Replica"/>
        <scheme val="none"/>
      </font>
      <alignment horizontal="right" vertical="bottom" textRotation="0" wrapText="0" indent="0" justifyLastLine="0" shrinkToFit="0" readingOrder="0"/>
      <border diagonalUp="0" diagonalDown="0">
        <left/>
        <right style="thin">
          <color theme="1" tint="0.499984740745262"/>
        </right>
        <top/>
        <bottom/>
        <vertical/>
        <horizontal/>
      </border>
      <protection locked="0" hidden="0"/>
    </dxf>
    <dxf>
      <font>
        <b val="0"/>
        <i val="0"/>
        <strike val="0"/>
        <condense val="0"/>
        <extend val="0"/>
        <outline val="0"/>
        <shadow val="0"/>
        <u val="none"/>
        <vertAlign val="baseline"/>
        <sz val="10"/>
        <color theme="3" tint="-0.499984740745262"/>
        <name val="Replica"/>
        <scheme val="none"/>
      </font>
      <border diagonalUp="0" diagonalDown="0">
        <left style="thin">
          <color theme="1" tint="0.499984740745262"/>
        </left>
        <right style="thin">
          <color theme="1" tint="0.499984740745262"/>
        </right>
        <top/>
        <bottom/>
        <vertical/>
        <horizontal/>
      </border>
      <protection locked="0" hidden="0"/>
    </dxf>
    <dxf>
      <font>
        <b val="0"/>
        <i val="0"/>
        <strike val="0"/>
        <condense val="0"/>
        <extend val="0"/>
        <outline val="0"/>
        <shadow val="0"/>
        <u val="none"/>
        <vertAlign val="baseline"/>
        <sz val="10"/>
        <color theme="3" tint="-0.499984740745262"/>
        <name val="Replica"/>
        <scheme val="none"/>
      </font>
      <fill>
        <patternFill patternType="solid">
          <fgColor indexed="64"/>
          <bgColor theme="8"/>
        </patternFill>
      </fill>
      <protection locked="0" hidden="0"/>
    </dxf>
    <dxf>
      <font>
        <b val="0"/>
        <i val="0"/>
        <strike val="0"/>
        <condense val="0"/>
        <extend val="0"/>
        <outline val="0"/>
        <shadow val="0"/>
        <u val="none"/>
        <vertAlign val="baseline"/>
        <sz val="10"/>
        <color theme="3" tint="-0.499984740745262"/>
        <name val="Replica"/>
        <scheme val="none"/>
      </font>
      <numFmt numFmtId="3" formatCode="#,##0"/>
      <border diagonalUp="0" diagonalDown="0">
        <left/>
        <right style="thin">
          <color theme="1" tint="0.499984740745262"/>
        </right>
        <top/>
        <bottom/>
        <vertical/>
        <horizontal/>
      </border>
      <protection locked="0" hidden="0"/>
    </dxf>
    <dxf>
      <font>
        <b val="0"/>
        <i val="0"/>
        <strike val="0"/>
        <condense val="0"/>
        <extend val="0"/>
        <outline val="0"/>
        <shadow val="0"/>
        <u val="none"/>
        <vertAlign val="baseline"/>
        <sz val="10"/>
        <color theme="3" tint="-0.499984740745262"/>
        <name val="Replica"/>
        <scheme val="none"/>
      </font>
      <protection locked="0" hidden="0"/>
    </dxf>
    <dxf>
      <font>
        <b val="0"/>
        <i val="0"/>
        <strike val="0"/>
        <condense val="0"/>
        <extend val="0"/>
        <outline val="0"/>
        <shadow val="0"/>
        <u val="none"/>
        <vertAlign val="baseline"/>
        <sz val="10"/>
        <color theme="3" tint="-0.499984740745262"/>
        <name val="Replica"/>
        <scheme val="none"/>
      </font>
      <protection locked="0" hidden="0"/>
    </dxf>
    <dxf>
      <font>
        <b val="0"/>
        <i val="0"/>
        <strike val="0"/>
        <condense val="0"/>
        <extend val="0"/>
        <outline val="0"/>
        <shadow val="0"/>
        <u val="none"/>
        <vertAlign val="baseline"/>
        <sz val="10"/>
        <color theme="3" tint="-0.499984740745262"/>
        <name val="Replica"/>
        <scheme val="none"/>
      </font>
      <protection locked="0" hidden="0"/>
    </dxf>
    <dxf>
      <font>
        <b val="0"/>
        <i val="0"/>
        <strike val="0"/>
        <condense val="0"/>
        <extend val="0"/>
        <outline val="0"/>
        <shadow val="0"/>
        <u val="none"/>
        <vertAlign val="baseline"/>
        <sz val="10"/>
        <color theme="3" tint="-0.499984740745262"/>
        <name val="Replica"/>
        <scheme val="none"/>
      </font>
      <protection locked="0" hidden="0"/>
    </dxf>
    <dxf>
      <border outline="0">
        <left style="thin">
          <color theme="1" tint="0.499984740745262"/>
        </left>
        <right style="thin">
          <color theme="1" tint="0.499984740745262"/>
        </right>
      </border>
    </dxf>
    <dxf>
      <font>
        <b val="0"/>
        <i val="0"/>
        <strike val="0"/>
        <condense val="0"/>
        <extend val="0"/>
        <outline val="0"/>
        <shadow val="0"/>
        <u val="none"/>
        <vertAlign val="baseline"/>
        <sz val="10"/>
        <color theme="1" tint="4.9989318521683403E-2"/>
        <name val="Replica"/>
        <scheme val="none"/>
      </font>
      <fill>
        <patternFill patternType="solid">
          <fgColor rgb="FF000000"/>
          <bgColor theme="5"/>
        </patternFill>
      </fill>
      <protection locked="1" hidden="1"/>
    </dxf>
    <dxf>
      <font>
        <b val="0"/>
        <i val="0"/>
        <strike val="0"/>
        <condense val="0"/>
        <extend val="0"/>
        <outline val="0"/>
        <shadow val="0"/>
        <u val="none"/>
        <vertAlign val="baseline"/>
        <sz val="10"/>
        <color theme="3" tint="-0.499984740745262"/>
        <name val="Repl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protection locked="1" hidden="1"/>
    </dxf>
    <dxf>
      <font>
        <color rgb="FF9C0006"/>
      </font>
    </dxf>
    <dxf>
      <fill>
        <patternFill patternType="gray0625">
          <bgColor theme="0" tint="-4.9989318521683403E-2"/>
        </patternFill>
      </fill>
    </dxf>
    <dxf>
      <fill>
        <patternFill patternType="solid">
          <bgColor auto="1"/>
        </patternFill>
      </fill>
    </dxf>
    <dxf>
      <fill>
        <patternFill patternType="gray0625">
          <bgColor theme="0" tint="-4.9989318521683403E-2"/>
        </patternFill>
      </fill>
    </dxf>
    <dxf>
      <fill>
        <patternFill patternType="solid">
          <bgColor auto="1"/>
        </patternFill>
      </fill>
    </dxf>
    <dxf>
      <fill>
        <patternFill patternType="gray0625">
          <bgColor theme="0" tint="-4.9989318521683403E-2"/>
        </patternFill>
      </fill>
    </dxf>
    <dxf>
      <fill>
        <patternFill patternType="gray0625">
          <bgColor theme="0" tint="-4.9989318521683403E-2"/>
        </patternFill>
      </fill>
    </dxf>
    <dxf>
      <fill>
        <patternFill patternType="lightGray">
          <fgColor theme="0" tint="-0.24994659260841701"/>
          <bgColor theme="0" tint="-0.14996795556505021"/>
        </patternFill>
      </fill>
    </dxf>
    <dxf>
      <fill>
        <patternFill patternType="lightGray">
          <fgColor theme="0" tint="-0.24994659260841701"/>
          <bgColor theme="0" tint="-0.14996795556505021"/>
        </patternFill>
      </fill>
    </dxf>
    <dxf>
      <fill>
        <patternFill patternType="lightGray">
          <fgColor theme="0" tint="-0.24994659260841701"/>
          <bgColor theme="0" tint="-0.14996795556505021"/>
        </patternFill>
      </fill>
    </dxf>
    <dxf>
      <fill>
        <patternFill patternType="lightGray">
          <fgColor theme="0" tint="-0.24994659260841701"/>
          <bgColor theme="0" tint="-0.14996795556505021"/>
        </patternFill>
      </fill>
    </dxf>
    <dxf>
      <fill>
        <patternFill patternType="lightGray">
          <fgColor theme="0" tint="-0.24994659260841701"/>
          <bgColor theme="0" tint="-0.14996795556505021"/>
        </patternFill>
      </fill>
    </dxf>
    <dxf>
      <fill>
        <patternFill patternType="solid">
          <fgColor theme="0"/>
          <bgColor auto="1"/>
        </patternFill>
      </fill>
    </dxf>
    <dxf>
      <fill>
        <patternFill patternType="lightGray">
          <fgColor theme="0" tint="-0.24994659260841701"/>
          <bgColor theme="0" tint="-0.14996795556505021"/>
        </patternFill>
      </fill>
    </dxf>
    <dxf>
      <font>
        <color rgb="FF9C0006"/>
      </font>
    </dxf>
  </dxfs>
  <tableStyles count="0" defaultTableStyle="TableStyleMedium2" defaultPivotStyle="PivotStyleLight16"/>
  <colors>
    <mruColors>
      <color rgb="FF94E379"/>
      <color rgb="FF8DE37B"/>
      <color rgb="FFA0E3A0"/>
      <color rgb="FF80E3EE"/>
      <color rgb="FFD16AD4"/>
      <color rgb="FF96A2FF"/>
      <color rgb="FFFF9040"/>
      <color rgb="FFFFE6B3"/>
      <color rgb="FFF8F8F8"/>
      <color rgb="FFFFD3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nb-NO" sz="2000"/>
              <a:t>FutureBuilt Circular</a:t>
            </a:r>
          </a:p>
        </c:rich>
      </c:tx>
      <c:layout>
        <c:manualLayout>
          <c:xMode val="edge"/>
          <c:yMode val="edge"/>
          <c:x val="0.39938225368887714"/>
          <c:y val="3.205128205128204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'Circularity Index (SI)'!$Y$46</c:f>
              <c:strCache>
                <c:ptCount val="1"/>
                <c:pt idx="0">
                  <c:v>Industry Standard (Expected)</c:v>
                </c:pt>
              </c:strCache>
            </c:strRef>
          </c:tx>
          <c:spPr>
            <a:solidFill>
              <a:srgbClr val="FAA05A"/>
            </a:solidFill>
            <a:ln>
              <a:noFill/>
            </a:ln>
            <a:effectLst/>
          </c:spPr>
          <c:cat>
            <c:numRef>
              <c:f>'Circularity Index (SI)'!$X$47:$X$50</c:f>
              <c:numCache>
                <c:formatCode>General</c:formatCode>
                <c:ptCount val="4"/>
                <c:pt idx="0">
                  <c:v>2020</c:v>
                </c:pt>
                <c:pt idx="1">
                  <c:v>2030</c:v>
                </c:pt>
                <c:pt idx="2">
                  <c:v>2040</c:v>
                </c:pt>
                <c:pt idx="3">
                  <c:v>2050</c:v>
                </c:pt>
              </c:numCache>
            </c:numRef>
          </c:cat>
          <c:val>
            <c:numRef>
              <c:f>'Circularity Index (SI)'!$Y$47:$Y$50</c:f>
              <c:numCache>
                <c:formatCode>0.0\ %</c:formatCode>
                <c:ptCount val="4"/>
                <c:pt idx="0">
                  <c:v>0</c:v>
                </c:pt>
                <c:pt idx="1">
                  <c:v>0.5</c:v>
                </c:pt>
                <c:pt idx="2">
                  <c:v>0.72499999999999998</c:v>
                </c:pt>
                <c:pt idx="3">
                  <c:v>0.95</c:v>
                </c:pt>
              </c:numCache>
            </c:numRef>
          </c:val>
          <c:extLst>
            <c:ext xmlns:c16="http://schemas.microsoft.com/office/drawing/2014/chart" uri="{C3380CC4-5D6E-409C-BE32-E72D297353CC}">
              <c16:uniqueId val="{00000000-06C9-934D-BA9F-BFCE648F7279}"/>
            </c:ext>
          </c:extLst>
        </c:ser>
        <c:ser>
          <c:idx val="1"/>
          <c:order val="1"/>
          <c:tx>
            <c:strRef>
              <c:f>'Circularity Index (SI)'!$Z$46</c:f>
              <c:strCache>
                <c:ptCount val="1"/>
                <c:pt idx="0">
                  <c:v>Minimum</c:v>
                </c:pt>
              </c:strCache>
            </c:strRef>
          </c:tx>
          <c:spPr>
            <a:solidFill>
              <a:srgbClr val="94E379"/>
            </a:solidFill>
            <a:ln>
              <a:noFill/>
            </a:ln>
            <a:effectLst/>
          </c:spPr>
          <c:cat>
            <c:numRef>
              <c:f>'Circularity Index (SI)'!$X$47:$X$50</c:f>
              <c:numCache>
                <c:formatCode>General</c:formatCode>
                <c:ptCount val="4"/>
                <c:pt idx="0">
                  <c:v>2020</c:v>
                </c:pt>
                <c:pt idx="1">
                  <c:v>2030</c:v>
                </c:pt>
                <c:pt idx="2">
                  <c:v>2040</c:v>
                </c:pt>
                <c:pt idx="3">
                  <c:v>2050</c:v>
                </c:pt>
              </c:numCache>
            </c:numRef>
          </c:cat>
          <c:val>
            <c:numRef>
              <c:f>'Circularity Index (SI)'!$Z$47:$Z$50</c:f>
              <c:numCache>
                <c:formatCode>0.0\ %</c:formatCode>
                <c:ptCount val="4"/>
                <c:pt idx="0">
                  <c:v>0.5</c:v>
                </c:pt>
                <c:pt idx="1">
                  <c:v>0.22500000000000001</c:v>
                </c:pt>
                <c:pt idx="2">
                  <c:v>0.113</c:v>
                </c:pt>
                <c:pt idx="3">
                  <c:v>0</c:v>
                </c:pt>
              </c:numCache>
            </c:numRef>
          </c:val>
          <c:extLst>
            <c:ext xmlns:c16="http://schemas.microsoft.com/office/drawing/2014/chart" uri="{C3380CC4-5D6E-409C-BE32-E72D297353CC}">
              <c16:uniqueId val="{00000001-06C9-934D-BA9F-BFCE648F7279}"/>
            </c:ext>
          </c:extLst>
        </c:ser>
        <c:ser>
          <c:idx val="2"/>
          <c:order val="2"/>
          <c:tx>
            <c:strRef>
              <c:f>'Circularity Index (SI)'!$AA$46</c:f>
              <c:strCache>
                <c:ptCount val="1"/>
                <c:pt idx="0">
                  <c:v>FutureBuilt circular</c:v>
                </c:pt>
              </c:strCache>
            </c:strRef>
          </c:tx>
          <c:spPr>
            <a:solidFill>
              <a:srgbClr val="C8E6E4">
                <a:lumMod val="50000"/>
              </a:srgbClr>
            </a:solidFill>
            <a:ln>
              <a:solidFill>
                <a:srgbClr val="A5C3E1"/>
              </a:solidFill>
            </a:ln>
            <a:effectLst/>
          </c:spPr>
          <c:cat>
            <c:numRef>
              <c:f>'Circularity Index (SI)'!$X$47:$X$50</c:f>
              <c:numCache>
                <c:formatCode>General</c:formatCode>
                <c:ptCount val="4"/>
                <c:pt idx="0">
                  <c:v>2020</c:v>
                </c:pt>
                <c:pt idx="1">
                  <c:v>2030</c:v>
                </c:pt>
                <c:pt idx="2">
                  <c:v>2040</c:v>
                </c:pt>
                <c:pt idx="3">
                  <c:v>2050</c:v>
                </c:pt>
              </c:numCache>
            </c:numRef>
          </c:cat>
          <c:val>
            <c:numRef>
              <c:f>'Circularity Index (SI)'!$AA$47:$AA$50</c:f>
              <c:numCache>
                <c:formatCode>0.0\ %</c:formatCode>
                <c:ptCount val="4"/>
                <c:pt idx="0">
                  <c:v>0.5</c:v>
                </c:pt>
                <c:pt idx="1">
                  <c:v>0.27500000000000002</c:v>
                </c:pt>
                <c:pt idx="2">
                  <c:v>0.16200000000000001</c:v>
                </c:pt>
                <c:pt idx="3">
                  <c:v>0.05</c:v>
                </c:pt>
              </c:numCache>
            </c:numRef>
          </c:val>
          <c:extLst>
            <c:ext xmlns:c16="http://schemas.microsoft.com/office/drawing/2014/chart" uri="{C3380CC4-5D6E-409C-BE32-E72D297353CC}">
              <c16:uniqueId val="{00000002-06C9-934D-BA9F-BFCE648F7279}"/>
            </c:ext>
          </c:extLst>
        </c:ser>
        <c:dLbls>
          <c:showLegendKey val="0"/>
          <c:showVal val="0"/>
          <c:showCatName val="0"/>
          <c:showSerName val="0"/>
          <c:showPercent val="0"/>
          <c:showBubbleSize val="0"/>
        </c:dLbls>
        <c:axId val="300876527"/>
        <c:axId val="300867375"/>
      </c:areaChart>
      <c:scatterChart>
        <c:scatterStyle val="lineMarker"/>
        <c:varyColors val="0"/>
        <c:ser>
          <c:idx val="3"/>
          <c:order val="3"/>
          <c:tx>
            <c:strRef>
              <c:f>'Circularity Index (SI)'!$X$38</c:f>
              <c:strCache>
                <c:ptCount val="1"/>
                <c:pt idx="0">
                  <c:v>Fill in</c:v>
                </c:pt>
              </c:strCache>
            </c:strRef>
          </c:tx>
          <c:spPr>
            <a:ln w="25400" cap="rnd">
              <a:noFill/>
              <a:round/>
            </a:ln>
            <a:effectLst/>
          </c:spPr>
          <c:marker>
            <c:symbol val="circle"/>
            <c:size val="5"/>
            <c:spPr>
              <a:solidFill>
                <a:schemeClr val="accent4"/>
              </a:solidFill>
              <a:ln w="38100">
                <a:solidFill>
                  <a:schemeClr val="accent4"/>
                </a:solidFill>
              </a:ln>
              <a:effectLst/>
            </c:spPr>
          </c:marker>
          <c:xVal>
            <c:numRef>
              <c:f>'Circularity Index (SI)'!$Z$38</c:f>
              <c:numCache>
                <c:formatCode>General</c:formatCode>
                <c:ptCount val="1"/>
                <c:pt idx="0">
                  <c:v>2022</c:v>
                </c:pt>
              </c:numCache>
            </c:numRef>
          </c:xVal>
          <c:yVal>
            <c:numRef>
              <c:f>'Circularity Index (SI)'!$Y$38</c:f>
              <c:numCache>
                <c:formatCode>0.00%</c:formatCode>
                <c:ptCount val="1"/>
                <c:pt idx="0">
                  <c:v>0.57321428571428568</c:v>
                </c:pt>
              </c:numCache>
            </c:numRef>
          </c:yVal>
          <c:smooth val="0"/>
          <c:extLst>
            <c:ext xmlns:c16="http://schemas.microsoft.com/office/drawing/2014/chart" uri="{C3380CC4-5D6E-409C-BE32-E72D297353CC}">
              <c16:uniqueId val="{00000003-06C9-934D-BA9F-BFCE648F7279}"/>
            </c:ext>
          </c:extLst>
        </c:ser>
        <c:dLbls>
          <c:showLegendKey val="0"/>
          <c:showVal val="0"/>
          <c:showCatName val="0"/>
          <c:showSerName val="0"/>
          <c:showPercent val="0"/>
          <c:showBubbleSize val="0"/>
        </c:dLbls>
        <c:axId val="1001380528"/>
        <c:axId val="1054588384"/>
      </c:scatterChart>
      <c:catAx>
        <c:axId val="3008765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00867375"/>
        <c:crosses val="autoZero"/>
        <c:auto val="1"/>
        <c:lblAlgn val="ctr"/>
        <c:lblOffset val="100"/>
        <c:noMultiLvlLbl val="0"/>
      </c:catAx>
      <c:valAx>
        <c:axId val="300867375"/>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nb-NO"/>
                  <a:t>Circularity Index</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00876527"/>
        <c:crosses val="autoZero"/>
        <c:crossBetween val="midCat"/>
      </c:valAx>
      <c:valAx>
        <c:axId val="1054588384"/>
        <c:scaling>
          <c:orientation val="minMax"/>
          <c:max val="1"/>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001380528"/>
        <c:crosses val="max"/>
        <c:crossBetween val="midCat"/>
      </c:valAx>
      <c:valAx>
        <c:axId val="1001380528"/>
        <c:scaling>
          <c:orientation val="minMax"/>
          <c:max val="2050"/>
          <c:min val="2020"/>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054588384"/>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0"/>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79284</xdr:colOff>
      <xdr:row>2</xdr:row>
      <xdr:rowOff>88385</xdr:rowOff>
    </xdr:from>
    <xdr:to>
      <xdr:col>26</xdr:col>
      <xdr:colOff>101600</xdr:colOff>
      <xdr:row>31</xdr:row>
      <xdr:rowOff>55033</xdr:rowOff>
    </xdr:to>
    <xdr:sp macro="" textlink="">
      <xdr:nvSpPr>
        <xdr:cNvPr id="53" name="Freeform 54">
          <a:extLst>
            <a:ext uri="{FF2B5EF4-FFF2-40B4-BE49-F238E27FC236}">
              <a16:creationId xmlns:a16="http://schemas.microsoft.com/office/drawing/2014/main" id="{7D941F04-29C9-874C-97C0-1424947C08DD}"/>
            </a:ext>
          </a:extLst>
        </xdr:cNvPr>
        <xdr:cNvSpPr>
          <a:spLocks noChangeArrowheads="1"/>
        </xdr:cNvSpPr>
      </xdr:nvSpPr>
      <xdr:spPr bwMode="auto">
        <a:xfrm>
          <a:off x="9147084" y="634485"/>
          <a:ext cx="4149816" cy="5046648"/>
        </a:xfrm>
        <a:custGeom>
          <a:avLst/>
          <a:gdLst>
            <a:gd name="T0" fmla="*/ 7833 w 10936"/>
            <a:gd name="T1" fmla="*/ 3603 h 13516"/>
            <a:gd name="T2" fmla="*/ 4710 w 10936"/>
            <a:gd name="T3" fmla="*/ 10 h 13516"/>
            <a:gd name="T4" fmla="*/ 3113 w 10936"/>
            <a:gd name="T5" fmla="*/ 930 h 13516"/>
            <a:gd name="T6" fmla="*/ 1598 w 10936"/>
            <a:gd name="T7" fmla="*/ 5390 h 13516"/>
            <a:gd name="T8" fmla="*/ 21 w 10936"/>
            <a:gd name="T9" fmla="*/ 6309 h 13516"/>
            <a:gd name="T10" fmla="*/ 32 w 10936"/>
            <a:gd name="T11" fmla="*/ 8126 h 13516"/>
            <a:gd name="T12" fmla="*/ 0 w 10936"/>
            <a:gd name="T13" fmla="*/ 9902 h 13516"/>
            <a:gd name="T14" fmla="*/ 3123 w 10936"/>
            <a:gd name="T15" fmla="*/ 13505 h 13516"/>
            <a:gd name="T16" fmla="*/ 3155 w 10936"/>
            <a:gd name="T17" fmla="*/ 13505 h 13516"/>
            <a:gd name="T18" fmla="*/ 6235 w 10936"/>
            <a:gd name="T19" fmla="*/ 13505 h 13516"/>
            <a:gd name="T20" fmla="*/ 7812 w 10936"/>
            <a:gd name="T21" fmla="*/ 12617 h 13516"/>
            <a:gd name="T22" fmla="*/ 7843 w 10936"/>
            <a:gd name="T23" fmla="*/ 10810 h 13516"/>
            <a:gd name="T24" fmla="*/ 10935 w 10936"/>
            <a:gd name="T25" fmla="*/ 5410 h 13516"/>
            <a:gd name="T26" fmla="*/ 10851 w 10936"/>
            <a:gd name="T27" fmla="*/ 5410 h 13516"/>
            <a:gd name="T28" fmla="*/ 7791 w 10936"/>
            <a:gd name="T29" fmla="*/ 5390 h 13516"/>
            <a:gd name="T30" fmla="*/ 6266 w 10936"/>
            <a:gd name="T31" fmla="*/ 4544 h 13516"/>
            <a:gd name="T32" fmla="*/ 10851 w 10936"/>
            <a:gd name="T33" fmla="*/ 5410 h 13516"/>
            <a:gd name="T34" fmla="*/ 9337 w 10936"/>
            <a:gd name="T35" fmla="*/ 8095 h 13516"/>
            <a:gd name="T36" fmla="*/ 9337 w 10936"/>
            <a:gd name="T37" fmla="*/ 6329 h 13516"/>
            <a:gd name="T38" fmla="*/ 7791 w 10936"/>
            <a:gd name="T39" fmla="*/ 8983 h 13516"/>
            <a:gd name="T40" fmla="*/ 7791 w 10936"/>
            <a:gd name="T41" fmla="*/ 5463 h 13516"/>
            <a:gd name="T42" fmla="*/ 4720 w 10936"/>
            <a:gd name="T43" fmla="*/ 3666 h 13516"/>
            <a:gd name="T44" fmla="*/ 7770 w 10936"/>
            <a:gd name="T45" fmla="*/ 3603 h 13516"/>
            <a:gd name="T46" fmla="*/ 6277 w 10936"/>
            <a:gd name="T47" fmla="*/ 2736 h 13516"/>
            <a:gd name="T48" fmla="*/ 4689 w 10936"/>
            <a:gd name="T49" fmla="*/ 63 h 13516"/>
            <a:gd name="T50" fmla="*/ 6245 w 10936"/>
            <a:gd name="T51" fmla="*/ 2695 h 13516"/>
            <a:gd name="T52" fmla="*/ 6224 w 10936"/>
            <a:gd name="T53" fmla="*/ 2736 h 13516"/>
            <a:gd name="T54" fmla="*/ 4710 w 10936"/>
            <a:gd name="T55" fmla="*/ 3593 h 13516"/>
            <a:gd name="T56" fmla="*/ 4668 w 10936"/>
            <a:gd name="T57" fmla="*/ 8961 h 13516"/>
            <a:gd name="T58" fmla="*/ 3175 w 10936"/>
            <a:gd name="T59" fmla="*/ 6350 h 13516"/>
            <a:gd name="T60" fmla="*/ 3165 w 10936"/>
            <a:gd name="T61" fmla="*/ 6298 h 13516"/>
            <a:gd name="T62" fmla="*/ 3113 w 10936"/>
            <a:gd name="T63" fmla="*/ 6382 h 13516"/>
            <a:gd name="T64" fmla="*/ 1619 w 10936"/>
            <a:gd name="T65" fmla="*/ 8951 h 13516"/>
            <a:gd name="T66" fmla="*/ 1588 w 10936"/>
            <a:gd name="T67" fmla="*/ 5442 h 13516"/>
            <a:gd name="T68" fmla="*/ 1588 w 10936"/>
            <a:gd name="T69" fmla="*/ 7176 h 13516"/>
            <a:gd name="T70" fmla="*/ 73 w 10936"/>
            <a:gd name="T71" fmla="*/ 8095 h 13516"/>
            <a:gd name="T72" fmla="*/ 1567 w 10936"/>
            <a:gd name="T73" fmla="*/ 7228 h 13516"/>
            <a:gd name="T74" fmla="*/ 3113 w 10936"/>
            <a:gd name="T75" fmla="*/ 13443 h 13516"/>
            <a:gd name="T76" fmla="*/ 63 w 10936"/>
            <a:gd name="T77" fmla="*/ 9943 h 13516"/>
            <a:gd name="T78" fmla="*/ 3144 w 10936"/>
            <a:gd name="T79" fmla="*/ 11656 h 13516"/>
            <a:gd name="T80" fmla="*/ 1588 w 10936"/>
            <a:gd name="T81" fmla="*/ 9035 h 13516"/>
            <a:gd name="T82" fmla="*/ 4668 w 10936"/>
            <a:gd name="T83" fmla="*/ 12576 h 13516"/>
            <a:gd name="T84" fmla="*/ 3165 w 10936"/>
            <a:gd name="T85" fmla="*/ 11709 h 13516"/>
            <a:gd name="T86" fmla="*/ 6224 w 10936"/>
            <a:gd name="T87" fmla="*/ 13443 h 13516"/>
            <a:gd name="T88" fmla="*/ 4720 w 10936"/>
            <a:gd name="T89" fmla="*/ 10842 h 13516"/>
            <a:gd name="T90" fmla="*/ 6245 w 10936"/>
            <a:gd name="T91" fmla="*/ 11656 h 13516"/>
            <a:gd name="T92" fmla="*/ 3144 w 10936"/>
            <a:gd name="T93" fmla="*/ 8137 h 13516"/>
            <a:gd name="T94" fmla="*/ 4699 w 10936"/>
            <a:gd name="T95" fmla="*/ 9024 h 13516"/>
            <a:gd name="T96" fmla="*/ 6224 w 10936"/>
            <a:gd name="T97" fmla="*/ 6329 h 13516"/>
            <a:gd name="T98" fmla="*/ 6235 w 10936"/>
            <a:gd name="T99" fmla="*/ 9922 h 13516"/>
            <a:gd name="T100" fmla="*/ 6245 w 10936"/>
            <a:gd name="T101" fmla="*/ 11656 h 13516"/>
            <a:gd name="T102" fmla="*/ 6287 w 10936"/>
            <a:gd name="T103" fmla="*/ 13443 h 13516"/>
            <a:gd name="T104" fmla="*/ 7770 w 10936"/>
            <a:gd name="T105" fmla="*/ 12576 h 13516"/>
            <a:gd name="T106" fmla="*/ 6308 w 10936"/>
            <a:gd name="T107" fmla="*/ 9902 h 13516"/>
            <a:gd name="T108" fmla="*/ 7812 w 10936"/>
            <a:gd name="T109" fmla="*/ 10758 h 13516"/>
            <a:gd name="T110" fmla="*/ 9389 w 10936"/>
            <a:gd name="T111" fmla="*/ 6329 h 13516"/>
            <a:gd name="T112" fmla="*/ 9389 w 10936"/>
            <a:gd name="T113" fmla="*/ 8084 h 13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0936" h="13516">
              <a:moveTo>
                <a:pt x="10924" y="5390"/>
              </a:moveTo>
              <a:lnTo>
                <a:pt x="10924" y="5390"/>
              </a:lnTo>
              <a:cubicBezTo>
                <a:pt x="7833" y="3603"/>
                <a:pt x="7833" y="3603"/>
                <a:pt x="7833" y="3603"/>
              </a:cubicBezTo>
              <a:cubicBezTo>
                <a:pt x="7833" y="1828"/>
                <a:pt x="7833" y="1828"/>
                <a:pt x="7833" y="1828"/>
              </a:cubicBezTo>
              <a:cubicBezTo>
                <a:pt x="7833" y="1817"/>
                <a:pt x="7822" y="1807"/>
                <a:pt x="7812" y="1797"/>
              </a:cubicBezTo>
              <a:cubicBezTo>
                <a:pt x="4710" y="10"/>
                <a:pt x="4710" y="10"/>
                <a:pt x="4710" y="10"/>
              </a:cubicBezTo>
              <a:cubicBezTo>
                <a:pt x="4699" y="0"/>
                <a:pt x="4689" y="0"/>
                <a:pt x="4678" y="10"/>
              </a:cubicBezTo>
              <a:cubicBezTo>
                <a:pt x="3123" y="898"/>
                <a:pt x="3123" y="898"/>
                <a:pt x="3123" y="898"/>
              </a:cubicBezTo>
              <a:cubicBezTo>
                <a:pt x="3113" y="909"/>
                <a:pt x="3113" y="919"/>
                <a:pt x="3113" y="930"/>
              </a:cubicBezTo>
              <a:lnTo>
                <a:pt x="3113" y="930"/>
              </a:lnTo>
              <a:cubicBezTo>
                <a:pt x="3113" y="6267"/>
                <a:pt x="3113" y="6267"/>
                <a:pt x="3113" y="6267"/>
              </a:cubicBezTo>
              <a:cubicBezTo>
                <a:pt x="1598" y="5390"/>
                <a:pt x="1598" y="5390"/>
                <a:pt x="1598" y="5390"/>
              </a:cubicBezTo>
              <a:cubicBezTo>
                <a:pt x="1588" y="5379"/>
                <a:pt x="1577" y="5379"/>
                <a:pt x="1577" y="5390"/>
              </a:cubicBezTo>
              <a:cubicBezTo>
                <a:pt x="32" y="6288"/>
                <a:pt x="32" y="6288"/>
                <a:pt x="32" y="6288"/>
              </a:cubicBezTo>
              <a:cubicBezTo>
                <a:pt x="21" y="6288"/>
                <a:pt x="21" y="6309"/>
                <a:pt x="21" y="6309"/>
              </a:cubicBezTo>
              <a:lnTo>
                <a:pt x="21" y="6309"/>
              </a:lnTo>
              <a:cubicBezTo>
                <a:pt x="21" y="8105"/>
                <a:pt x="21" y="8105"/>
                <a:pt x="21" y="8105"/>
              </a:cubicBezTo>
              <a:cubicBezTo>
                <a:pt x="21" y="8116"/>
                <a:pt x="21" y="8126"/>
                <a:pt x="32" y="8126"/>
              </a:cubicBezTo>
              <a:cubicBezTo>
                <a:pt x="1536" y="9003"/>
                <a:pt x="1536" y="9003"/>
                <a:pt x="1536" y="9003"/>
              </a:cubicBezTo>
              <a:cubicBezTo>
                <a:pt x="21" y="9870"/>
                <a:pt x="21" y="9870"/>
                <a:pt x="21" y="9870"/>
              </a:cubicBezTo>
              <a:cubicBezTo>
                <a:pt x="11" y="9881"/>
                <a:pt x="0" y="9891"/>
                <a:pt x="0" y="9902"/>
              </a:cubicBezTo>
              <a:cubicBezTo>
                <a:pt x="0" y="11688"/>
                <a:pt x="0" y="11688"/>
                <a:pt x="0" y="11688"/>
              </a:cubicBezTo>
              <a:cubicBezTo>
                <a:pt x="0" y="11698"/>
                <a:pt x="11" y="11709"/>
                <a:pt x="21" y="11719"/>
              </a:cubicBezTo>
              <a:cubicBezTo>
                <a:pt x="3123" y="13505"/>
                <a:pt x="3123" y="13505"/>
                <a:pt x="3123" y="13505"/>
              </a:cubicBezTo>
              <a:cubicBezTo>
                <a:pt x="3134" y="13515"/>
                <a:pt x="3144" y="13515"/>
                <a:pt x="3155" y="13505"/>
              </a:cubicBezTo>
              <a:lnTo>
                <a:pt x="3155" y="13505"/>
              </a:lnTo>
              <a:lnTo>
                <a:pt x="3155" y="13505"/>
              </a:lnTo>
              <a:lnTo>
                <a:pt x="3155" y="13505"/>
              </a:lnTo>
              <a:cubicBezTo>
                <a:pt x="4689" y="12617"/>
                <a:pt x="4689" y="12617"/>
                <a:pt x="4689" y="12617"/>
              </a:cubicBezTo>
              <a:cubicBezTo>
                <a:pt x="6235" y="13505"/>
                <a:pt x="6235" y="13505"/>
                <a:pt x="6235" y="13505"/>
              </a:cubicBezTo>
              <a:cubicBezTo>
                <a:pt x="6235" y="13515"/>
                <a:pt x="6245" y="13515"/>
                <a:pt x="6245" y="13515"/>
              </a:cubicBezTo>
              <a:cubicBezTo>
                <a:pt x="6256" y="13515"/>
                <a:pt x="6256" y="13515"/>
                <a:pt x="6266" y="13515"/>
              </a:cubicBezTo>
              <a:cubicBezTo>
                <a:pt x="7812" y="12617"/>
                <a:pt x="7812" y="12617"/>
                <a:pt x="7812" y="12617"/>
              </a:cubicBezTo>
              <a:cubicBezTo>
                <a:pt x="7822" y="12607"/>
                <a:pt x="7833" y="12596"/>
                <a:pt x="7833" y="12586"/>
              </a:cubicBezTo>
              <a:cubicBezTo>
                <a:pt x="7833" y="10821"/>
                <a:pt x="7833" y="10821"/>
                <a:pt x="7833" y="10821"/>
              </a:cubicBezTo>
              <a:lnTo>
                <a:pt x="7843" y="10810"/>
              </a:lnTo>
              <a:cubicBezTo>
                <a:pt x="10924" y="9024"/>
                <a:pt x="10924" y="9024"/>
                <a:pt x="10924" y="9024"/>
              </a:cubicBezTo>
              <a:cubicBezTo>
                <a:pt x="10935" y="9024"/>
                <a:pt x="10935" y="9014"/>
                <a:pt x="10935" y="9003"/>
              </a:cubicBezTo>
              <a:cubicBezTo>
                <a:pt x="10935" y="5410"/>
                <a:pt x="10935" y="5410"/>
                <a:pt x="10935" y="5410"/>
              </a:cubicBezTo>
              <a:cubicBezTo>
                <a:pt x="10935" y="5400"/>
                <a:pt x="10935" y="5390"/>
                <a:pt x="10924" y="5390"/>
              </a:cubicBezTo>
              <a:close/>
              <a:moveTo>
                <a:pt x="10851" y="5410"/>
              </a:moveTo>
              <a:lnTo>
                <a:pt x="10851" y="5410"/>
              </a:lnTo>
              <a:cubicBezTo>
                <a:pt x="9357" y="6277"/>
                <a:pt x="9357" y="6277"/>
                <a:pt x="9357" y="6277"/>
              </a:cubicBezTo>
              <a:cubicBezTo>
                <a:pt x="7812" y="5390"/>
                <a:pt x="7812" y="5390"/>
                <a:pt x="7812" y="5390"/>
              </a:cubicBezTo>
              <a:cubicBezTo>
                <a:pt x="7812" y="5379"/>
                <a:pt x="7801" y="5379"/>
                <a:pt x="7791" y="5390"/>
              </a:cubicBezTo>
              <a:cubicBezTo>
                <a:pt x="6245" y="6277"/>
                <a:pt x="6245" y="6277"/>
                <a:pt x="6245" y="6277"/>
              </a:cubicBezTo>
              <a:cubicBezTo>
                <a:pt x="4751" y="5410"/>
                <a:pt x="4751" y="5410"/>
                <a:pt x="4751" y="5410"/>
              </a:cubicBezTo>
              <a:cubicBezTo>
                <a:pt x="6266" y="4544"/>
                <a:pt x="6266" y="4544"/>
                <a:pt x="6266" y="4544"/>
              </a:cubicBezTo>
              <a:lnTo>
                <a:pt x="6266" y="4544"/>
              </a:lnTo>
              <a:cubicBezTo>
                <a:pt x="7801" y="3656"/>
                <a:pt x="7801" y="3656"/>
                <a:pt x="7801" y="3656"/>
              </a:cubicBezTo>
              <a:lnTo>
                <a:pt x="10851" y="5410"/>
              </a:lnTo>
              <a:close/>
              <a:moveTo>
                <a:pt x="9337" y="6329"/>
              </a:moveTo>
              <a:lnTo>
                <a:pt x="9337" y="6329"/>
              </a:lnTo>
              <a:cubicBezTo>
                <a:pt x="9337" y="8095"/>
                <a:pt x="9337" y="8095"/>
                <a:pt x="9337" y="8095"/>
              </a:cubicBezTo>
              <a:cubicBezTo>
                <a:pt x="7843" y="8951"/>
                <a:pt x="7843" y="8951"/>
                <a:pt x="7843" y="8951"/>
              </a:cubicBezTo>
              <a:cubicBezTo>
                <a:pt x="7843" y="5463"/>
                <a:pt x="7843" y="5463"/>
                <a:pt x="7843" y="5463"/>
              </a:cubicBezTo>
              <a:lnTo>
                <a:pt x="9337" y="6329"/>
              </a:lnTo>
              <a:close/>
              <a:moveTo>
                <a:pt x="7791" y="5463"/>
              </a:moveTo>
              <a:lnTo>
                <a:pt x="7791" y="5463"/>
              </a:lnTo>
              <a:cubicBezTo>
                <a:pt x="7791" y="8983"/>
                <a:pt x="7791" y="8983"/>
                <a:pt x="7791" y="8983"/>
              </a:cubicBezTo>
              <a:cubicBezTo>
                <a:pt x="6277" y="9850"/>
                <a:pt x="6277" y="9850"/>
                <a:pt x="6277" y="9850"/>
              </a:cubicBezTo>
              <a:cubicBezTo>
                <a:pt x="6277" y="6329"/>
                <a:pt x="6277" y="6329"/>
                <a:pt x="6277" y="6329"/>
              </a:cubicBezTo>
              <a:lnTo>
                <a:pt x="7791" y="5463"/>
              </a:lnTo>
              <a:close/>
              <a:moveTo>
                <a:pt x="4720" y="5368"/>
              </a:moveTo>
              <a:lnTo>
                <a:pt x="4720" y="5368"/>
              </a:lnTo>
              <a:cubicBezTo>
                <a:pt x="4720" y="3666"/>
                <a:pt x="4720" y="3666"/>
                <a:pt x="4720" y="3666"/>
              </a:cubicBezTo>
              <a:cubicBezTo>
                <a:pt x="6193" y="4512"/>
                <a:pt x="6193" y="4512"/>
                <a:pt x="6193" y="4512"/>
              </a:cubicBezTo>
              <a:lnTo>
                <a:pt x="4720" y="5368"/>
              </a:lnTo>
              <a:close/>
              <a:moveTo>
                <a:pt x="7770" y="3603"/>
              </a:moveTo>
              <a:lnTo>
                <a:pt x="7770" y="3603"/>
              </a:lnTo>
              <a:cubicBezTo>
                <a:pt x="6277" y="4470"/>
                <a:pt x="6277" y="4470"/>
                <a:pt x="6277" y="4470"/>
              </a:cubicBezTo>
              <a:cubicBezTo>
                <a:pt x="6277" y="2736"/>
                <a:pt x="6277" y="2736"/>
                <a:pt x="6277" y="2736"/>
              </a:cubicBezTo>
              <a:cubicBezTo>
                <a:pt x="7770" y="1870"/>
                <a:pt x="7770" y="1870"/>
                <a:pt x="7770" y="1870"/>
              </a:cubicBezTo>
              <a:lnTo>
                <a:pt x="7770" y="3603"/>
              </a:lnTo>
              <a:close/>
              <a:moveTo>
                <a:pt x="4689" y="63"/>
              </a:moveTo>
              <a:lnTo>
                <a:pt x="4689" y="63"/>
              </a:lnTo>
              <a:cubicBezTo>
                <a:pt x="7749" y="1828"/>
                <a:pt x="7749" y="1828"/>
                <a:pt x="7749" y="1828"/>
              </a:cubicBezTo>
              <a:cubicBezTo>
                <a:pt x="6245" y="2695"/>
                <a:pt x="6245" y="2695"/>
                <a:pt x="6245" y="2695"/>
              </a:cubicBezTo>
              <a:cubicBezTo>
                <a:pt x="3196" y="930"/>
                <a:pt x="3196" y="930"/>
                <a:pt x="3196" y="930"/>
              </a:cubicBezTo>
              <a:lnTo>
                <a:pt x="4689" y="63"/>
              </a:lnTo>
              <a:close/>
              <a:moveTo>
                <a:pt x="6224" y="2736"/>
              </a:moveTo>
              <a:lnTo>
                <a:pt x="6224" y="2736"/>
              </a:lnTo>
              <a:cubicBezTo>
                <a:pt x="6224" y="4470"/>
                <a:pt x="6224" y="4470"/>
                <a:pt x="6224" y="4470"/>
              </a:cubicBezTo>
              <a:cubicBezTo>
                <a:pt x="4710" y="3593"/>
                <a:pt x="4710" y="3593"/>
                <a:pt x="4710" y="3593"/>
              </a:cubicBezTo>
              <a:cubicBezTo>
                <a:pt x="4699" y="3593"/>
                <a:pt x="4689" y="3593"/>
                <a:pt x="4678" y="3593"/>
              </a:cubicBezTo>
              <a:cubicBezTo>
                <a:pt x="4668" y="3603"/>
                <a:pt x="4668" y="3614"/>
                <a:pt x="4668" y="3624"/>
              </a:cubicBezTo>
              <a:cubicBezTo>
                <a:pt x="4668" y="8961"/>
                <a:pt x="4668" y="8961"/>
                <a:pt x="4668" y="8961"/>
              </a:cubicBezTo>
              <a:cubicBezTo>
                <a:pt x="3165" y="8084"/>
                <a:pt x="3165" y="8084"/>
                <a:pt x="3165" y="8084"/>
              </a:cubicBezTo>
              <a:cubicBezTo>
                <a:pt x="3165" y="6350"/>
                <a:pt x="3165" y="6350"/>
                <a:pt x="3165" y="6350"/>
              </a:cubicBezTo>
              <a:cubicBezTo>
                <a:pt x="3175" y="6350"/>
                <a:pt x="3175" y="6350"/>
                <a:pt x="3175" y="6350"/>
              </a:cubicBezTo>
              <a:cubicBezTo>
                <a:pt x="3186" y="6350"/>
                <a:pt x="3186" y="6340"/>
                <a:pt x="3186" y="6329"/>
              </a:cubicBezTo>
              <a:cubicBezTo>
                <a:pt x="3186" y="6319"/>
                <a:pt x="3186" y="6309"/>
                <a:pt x="3175" y="6298"/>
              </a:cubicBezTo>
              <a:cubicBezTo>
                <a:pt x="3165" y="6298"/>
                <a:pt x="3165" y="6298"/>
                <a:pt x="3165" y="6298"/>
              </a:cubicBezTo>
              <a:cubicBezTo>
                <a:pt x="3165" y="971"/>
                <a:pt x="3165" y="971"/>
                <a:pt x="3165" y="971"/>
              </a:cubicBezTo>
              <a:lnTo>
                <a:pt x="6224" y="2736"/>
              </a:lnTo>
              <a:close/>
              <a:moveTo>
                <a:pt x="3113" y="6382"/>
              </a:moveTo>
              <a:lnTo>
                <a:pt x="3113" y="6382"/>
              </a:lnTo>
              <a:cubicBezTo>
                <a:pt x="3113" y="8095"/>
                <a:pt x="3113" y="8095"/>
                <a:pt x="3113" y="8095"/>
              </a:cubicBezTo>
              <a:cubicBezTo>
                <a:pt x="1619" y="8951"/>
                <a:pt x="1619" y="8951"/>
                <a:pt x="1619" y="8951"/>
              </a:cubicBezTo>
              <a:cubicBezTo>
                <a:pt x="1619" y="7228"/>
                <a:pt x="1619" y="7228"/>
                <a:pt x="1619" y="7228"/>
              </a:cubicBezTo>
              <a:lnTo>
                <a:pt x="3113" y="6382"/>
              </a:lnTo>
              <a:close/>
              <a:moveTo>
                <a:pt x="1588" y="5442"/>
              </a:moveTo>
              <a:lnTo>
                <a:pt x="1588" y="5442"/>
              </a:lnTo>
              <a:cubicBezTo>
                <a:pt x="3102" y="6329"/>
                <a:pt x="3102" y="6329"/>
                <a:pt x="3102" y="6329"/>
              </a:cubicBezTo>
              <a:cubicBezTo>
                <a:pt x="1588" y="7176"/>
                <a:pt x="1588" y="7176"/>
                <a:pt x="1588" y="7176"/>
              </a:cubicBezTo>
              <a:cubicBezTo>
                <a:pt x="94" y="6309"/>
                <a:pt x="94" y="6309"/>
                <a:pt x="94" y="6309"/>
              </a:cubicBezTo>
              <a:lnTo>
                <a:pt x="1588" y="5442"/>
              </a:lnTo>
              <a:close/>
              <a:moveTo>
                <a:pt x="73" y="8095"/>
              </a:moveTo>
              <a:lnTo>
                <a:pt x="73" y="8095"/>
              </a:lnTo>
              <a:cubicBezTo>
                <a:pt x="73" y="6361"/>
                <a:pt x="73" y="6361"/>
                <a:pt x="73" y="6361"/>
              </a:cubicBezTo>
              <a:cubicBezTo>
                <a:pt x="1567" y="7228"/>
                <a:pt x="1567" y="7228"/>
                <a:pt x="1567" y="7228"/>
              </a:cubicBezTo>
              <a:cubicBezTo>
                <a:pt x="1567" y="8951"/>
                <a:pt x="1567" y="8951"/>
                <a:pt x="1567" y="8951"/>
              </a:cubicBezTo>
              <a:lnTo>
                <a:pt x="73" y="8095"/>
              </a:lnTo>
              <a:close/>
              <a:moveTo>
                <a:pt x="3113" y="13443"/>
              </a:moveTo>
              <a:lnTo>
                <a:pt x="3113" y="13443"/>
              </a:lnTo>
              <a:cubicBezTo>
                <a:pt x="63" y="11677"/>
                <a:pt x="63" y="11677"/>
                <a:pt x="63" y="11677"/>
              </a:cubicBezTo>
              <a:cubicBezTo>
                <a:pt x="63" y="9943"/>
                <a:pt x="63" y="9943"/>
                <a:pt x="63" y="9943"/>
              </a:cubicBezTo>
              <a:cubicBezTo>
                <a:pt x="3113" y="11709"/>
                <a:pt x="3113" y="11709"/>
                <a:pt x="3113" y="11709"/>
              </a:cubicBezTo>
              <a:lnTo>
                <a:pt x="3113" y="13443"/>
              </a:lnTo>
              <a:close/>
              <a:moveTo>
                <a:pt x="3144" y="11656"/>
              </a:moveTo>
              <a:lnTo>
                <a:pt x="3144" y="11656"/>
              </a:lnTo>
              <a:cubicBezTo>
                <a:pt x="84" y="9902"/>
                <a:pt x="84" y="9902"/>
                <a:pt x="84" y="9902"/>
              </a:cubicBezTo>
              <a:cubicBezTo>
                <a:pt x="1588" y="9035"/>
                <a:pt x="1588" y="9035"/>
                <a:pt x="1588" y="9035"/>
              </a:cubicBezTo>
              <a:cubicBezTo>
                <a:pt x="4637" y="10800"/>
                <a:pt x="4637" y="10800"/>
                <a:pt x="4637" y="10800"/>
              </a:cubicBezTo>
              <a:lnTo>
                <a:pt x="3144" y="11656"/>
              </a:lnTo>
              <a:close/>
              <a:moveTo>
                <a:pt x="4668" y="12576"/>
              </a:moveTo>
              <a:lnTo>
                <a:pt x="4668" y="12576"/>
              </a:lnTo>
              <a:cubicBezTo>
                <a:pt x="3165" y="13443"/>
                <a:pt x="3165" y="13443"/>
                <a:pt x="3165" y="13443"/>
              </a:cubicBezTo>
              <a:cubicBezTo>
                <a:pt x="3165" y="11709"/>
                <a:pt x="3165" y="11709"/>
                <a:pt x="3165" y="11709"/>
              </a:cubicBezTo>
              <a:cubicBezTo>
                <a:pt x="4668" y="10842"/>
                <a:pt x="4668" y="10842"/>
                <a:pt x="4668" y="10842"/>
              </a:cubicBezTo>
              <a:lnTo>
                <a:pt x="4668" y="12576"/>
              </a:lnTo>
              <a:close/>
              <a:moveTo>
                <a:pt x="6224" y="13443"/>
              </a:moveTo>
              <a:lnTo>
                <a:pt x="6224" y="13443"/>
              </a:lnTo>
              <a:cubicBezTo>
                <a:pt x="4720" y="12576"/>
                <a:pt x="4720" y="12576"/>
                <a:pt x="4720" y="12576"/>
              </a:cubicBezTo>
              <a:cubicBezTo>
                <a:pt x="4720" y="10842"/>
                <a:pt x="4720" y="10842"/>
                <a:pt x="4720" y="10842"/>
              </a:cubicBezTo>
              <a:cubicBezTo>
                <a:pt x="6224" y="11709"/>
                <a:pt x="6224" y="11709"/>
                <a:pt x="6224" y="11709"/>
              </a:cubicBezTo>
              <a:lnTo>
                <a:pt x="6224" y="13443"/>
              </a:lnTo>
              <a:close/>
              <a:moveTo>
                <a:pt x="6245" y="11656"/>
              </a:moveTo>
              <a:lnTo>
                <a:pt x="6245" y="11656"/>
              </a:lnTo>
              <a:cubicBezTo>
                <a:pt x="1640" y="9003"/>
                <a:pt x="1640" y="9003"/>
                <a:pt x="1640" y="9003"/>
              </a:cubicBezTo>
              <a:cubicBezTo>
                <a:pt x="3144" y="8137"/>
                <a:pt x="3144" y="8137"/>
                <a:pt x="3144" y="8137"/>
              </a:cubicBezTo>
              <a:cubicBezTo>
                <a:pt x="4678" y="9024"/>
                <a:pt x="4678" y="9024"/>
                <a:pt x="4678" y="9024"/>
              </a:cubicBezTo>
              <a:cubicBezTo>
                <a:pt x="4678" y="9035"/>
                <a:pt x="4689" y="9035"/>
                <a:pt x="4689" y="9035"/>
              </a:cubicBezTo>
              <a:cubicBezTo>
                <a:pt x="4699" y="9035"/>
                <a:pt x="4699" y="9035"/>
                <a:pt x="4699" y="9024"/>
              </a:cubicBezTo>
              <a:cubicBezTo>
                <a:pt x="4710" y="9024"/>
                <a:pt x="4720" y="9014"/>
                <a:pt x="4720" y="9003"/>
              </a:cubicBezTo>
              <a:cubicBezTo>
                <a:pt x="4720" y="5463"/>
                <a:pt x="4720" y="5463"/>
                <a:pt x="4720" y="5463"/>
              </a:cubicBezTo>
              <a:cubicBezTo>
                <a:pt x="6224" y="6329"/>
                <a:pt x="6224" y="6329"/>
                <a:pt x="6224" y="6329"/>
              </a:cubicBezTo>
              <a:cubicBezTo>
                <a:pt x="6224" y="9902"/>
                <a:pt x="6224" y="9902"/>
                <a:pt x="6224" y="9902"/>
              </a:cubicBezTo>
              <a:cubicBezTo>
                <a:pt x="6224" y="9912"/>
                <a:pt x="6224" y="9922"/>
                <a:pt x="6235" y="9922"/>
              </a:cubicBezTo>
              <a:lnTo>
                <a:pt x="6235" y="9922"/>
              </a:lnTo>
              <a:lnTo>
                <a:pt x="6235" y="9922"/>
              </a:lnTo>
              <a:cubicBezTo>
                <a:pt x="7760" y="10800"/>
                <a:pt x="7760" y="10800"/>
                <a:pt x="7760" y="10800"/>
              </a:cubicBezTo>
              <a:lnTo>
                <a:pt x="6245" y="11656"/>
              </a:lnTo>
              <a:close/>
              <a:moveTo>
                <a:pt x="7770" y="12576"/>
              </a:moveTo>
              <a:lnTo>
                <a:pt x="7770" y="12576"/>
              </a:lnTo>
              <a:cubicBezTo>
                <a:pt x="6287" y="13443"/>
                <a:pt x="6287" y="13443"/>
                <a:pt x="6287" y="13443"/>
              </a:cubicBezTo>
              <a:cubicBezTo>
                <a:pt x="6287" y="11709"/>
                <a:pt x="6287" y="11709"/>
                <a:pt x="6287" y="11709"/>
              </a:cubicBezTo>
              <a:cubicBezTo>
                <a:pt x="7770" y="10852"/>
                <a:pt x="7770" y="10852"/>
                <a:pt x="7770" y="10852"/>
              </a:cubicBezTo>
              <a:lnTo>
                <a:pt x="7770" y="12576"/>
              </a:lnTo>
              <a:close/>
              <a:moveTo>
                <a:pt x="7812" y="10758"/>
              </a:moveTo>
              <a:lnTo>
                <a:pt x="7812" y="10758"/>
              </a:lnTo>
              <a:cubicBezTo>
                <a:pt x="6308" y="9902"/>
                <a:pt x="6308" y="9902"/>
                <a:pt x="6308" y="9902"/>
              </a:cubicBezTo>
              <a:cubicBezTo>
                <a:pt x="9357" y="8137"/>
                <a:pt x="9357" y="8137"/>
                <a:pt x="9357" y="8137"/>
              </a:cubicBezTo>
              <a:cubicBezTo>
                <a:pt x="10851" y="9003"/>
                <a:pt x="10851" y="9003"/>
                <a:pt x="10851" y="9003"/>
              </a:cubicBezTo>
              <a:lnTo>
                <a:pt x="7812" y="10758"/>
              </a:lnTo>
              <a:close/>
              <a:moveTo>
                <a:pt x="9389" y="8084"/>
              </a:moveTo>
              <a:lnTo>
                <a:pt x="9389" y="8084"/>
              </a:lnTo>
              <a:cubicBezTo>
                <a:pt x="9389" y="6329"/>
                <a:pt x="9389" y="6329"/>
                <a:pt x="9389" y="6329"/>
              </a:cubicBezTo>
              <a:cubicBezTo>
                <a:pt x="10883" y="5463"/>
                <a:pt x="10883" y="5463"/>
                <a:pt x="10883" y="5463"/>
              </a:cubicBezTo>
              <a:cubicBezTo>
                <a:pt x="10883" y="8951"/>
                <a:pt x="10883" y="8951"/>
                <a:pt x="10883" y="8951"/>
              </a:cubicBezTo>
              <a:lnTo>
                <a:pt x="9389" y="8084"/>
              </a:lnTo>
              <a:close/>
            </a:path>
          </a:pathLst>
        </a:custGeom>
        <a:solidFill>
          <a:schemeClr val="accent5"/>
        </a:solidFill>
        <a:ln w="9525" cap="flat">
          <a:solidFill>
            <a:schemeClr val="accent4"/>
          </a:solidFill>
          <a:bevel/>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wrap="square" anchor="ctr"/>
        <a:lstStyle>
          <a:defPPr>
            <a:defRPr lang="en-CA"/>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2792</xdr:colOff>
      <xdr:row>21</xdr:row>
      <xdr:rowOff>76502</xdr:rowOff>
    </xdr:from>
    <xdr:to>
      <xdr:col>7</xdr:col>
      <xdr:colOff>2791</xdr:colOff>
      <xdr:row>21</xdr:row>
      <xdr:rowOff>76502</xdr:rowOff>
    </xdr:to>
    <xdr:cxnSp macro="">
      <xdr:nvCxnSpPr>
        <xdr:cNvPr id="6" name="Rett linje 5">
          <a:extLst>
            <a:ext uri="{FF2B5EF4-FFF2-40B4-BE49-F238E27FC236}">
              <a16:creationId xmlns:a16="http://schemas.microsoft.com/office/drawing/2014/main" id="{0C6CF573-556D-D2F9-FB9A-F56BF7C7DEB8}"/>
            </a:ext>
          </a:extLst>
        </xdr:cNvPr>
        <xdr:cNvCxnSpPr/>
      </xdr:nvCxnSpPr>
      <xdr:spPr>
        <a:xfrm>
          <a:off x="3736592" y="3835702"/>
          <a:ext cx="253999"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755</xdr:colOff>
      <xdr:row>21</xdr:row>
      <xdr:rowOff>76200</xdr:rowOff>
    </xdr:from>
    <xdr:to>
      <xdr:col>11</xdr:col>
      <xdr:colOff>0</xdr:colOff>
      <xdr:row>21</xdr:row>
      <xdr:rowOff>76503</xdr:rowOff>
    </xdr:to>
    <xdr:cxnSp macro="">
      <xdr:nvCxnSpPr>
        <xdr:cNvPr id="13" name="Rett linje 12">
          <a:extLst>
            <a:ext uri="{FF2B5EF4-FFF2-40B4-BE49-F238E27FC236}">
              <a16:creationId xmlns:a16="http://schemas.microsoft.com/office/drawing/2014/main" id="{80A6CDDC-715D-604A-B175-F43FA01BC7F6}"/>
            </a:ext>
          </a:extLst>
        </xdr:cNvPr>
        <xdr:cNvCxnSpPr/>
      </xdr:nvCxnSpPr>
      <xdr:spPr>
        <a:xfrm flipV="1">
          <a:off x="5639555" y="3835400"/>
          <a:ext cx="253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2141</xdr:colOff>
      <xdr:row>21</xdr:row>
      <xdr:rowOff>75362</xdr:rowOff>
    </xdr:from>
    <xdr:to>
      <xdr:col>9</xdr:col>
      <xdr:colOff>2140</xdr:colOff>
      <xdr:row>21</xdr:row>
      <xdr:rowOff>75362</xdr:rowOff>
    </xdr:to>
    <xdr:cxnSp macro="">
      <xdr:nvCxnSpPr>
        <xdr:cNvPr id="17" name="Rett linje 16">
          <a:extLst>
            <a:ext uri="{FF2B5EF4-FFF2-40B4-BE49-F238E27FC236}">
              <a16:creationId xmlns:a16="http://schemas.microsoft.com/office/drawing/2014/main" id="{A230423D-6EFA-5245-AF41-708DF9A5DE5C}"/>
            </a:ext>
          </a:extLst>
        </xdr:cNvPr>
        <xdr:cNvCxnSpPr/>
      </xdr:nvCxnSpPr>
      <xdr:spPr>
        <a:xfrm>
          <a:off x="4688441" y="3834562"/>
          <a:ext cx="253999"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3930</xdr:colOff>
      <xdr:row>21</xdr:row>
      <xdr:rowOff>76200</xdr:rowOff>
    </xdr:from>
    <xdr:to>
      <xdr:col>13</xdr:col>
      <xdr:colOff>3175</xdr:colOff>
      <xdr:row>21</xdr:row>
      <xdr:rowOff>76503</xdr:rowOff>
    </xdr:to>
    <xdr:cxnSp macro="">
      <xdr:nvCxnSpPr>
        <xdr:cNvPr id="20" name="Rett linje 19">
          <a:extLst>
            <a:ext uri="{FF2B5EF4-FFF2-40B4-BE49-F238E27FC236}">
              <a16:creationId xmlns:a16="http://schemas.microsoft.com/office/drawing/2014/main" id="{DC45B678-6E20-D349-94D8-958090F485BA}"/>
            </a:ext>
          </a:extLst>
        </xdr:cNvPr>
        <xdr:cNvCxnSpPr/>
      </xdr:nvCxnSpPr>
      <xdr:spPr>
        <a:xfrm flipV="1">
          <a:off x="6595230" y="3835400"/>
          <a:ext cx="253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3930</xdr:colOff>
      <xdr:row>21</xdr:row>
      <xdr:rowOff>85969</xdr:rowOff>
    </xdr:from>
    <xdr:to>
      <xdr:col>15</xdr:col>
      <xdr:colOff>3175</xdr:colOff>
      <xdr:row>21</xdr:row>
      <xdr:rowOff>86272</xdr:rowOff>
    </xdr:to>
    <xdr:cxnSp macro="">
      <xdr:nvCxnSpPr>
        <xdr:cNvPr id="21" name="Rett linje 20">
          <a:extLst>
            <a:ext uri="{FF2B5EF4-FFF2-40B4-BE49-F238E27FC236}">
              <a16:creationId xmlns:a16="http://schemas.microsoft.com/office/drawing/2014/main" id="{C95484AC-CD70-6F4B-A7C0-90E2094880ED}"/>
            </a:ext>
          </a:extLst>
        </xdr:cNvPr>
        <xdr:cNvCxnSpPr/>
      </xdr:nvCxnSpPr>
      <xdr:spPr>
        <a:xfrm flipV="1">
          <a:off x="10711007" y="4237892"/>
          <a:ext cx="126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2792</xdr:colOff>
      <xdr:row>15</xdr:row>
      <xdr:rowOff>155877</xdr:rowOff>
    </xdr:from>
    <xdr:to>
      <xdr:col>7</xdr:col>
      <xdr:colOff>2791</xdr:colOff>
      <xdr:row>15</xdr:row>
      <xdr:rowOff>155877</xdr:rowOff>
    </xdr:to>
    <xdr:cxnSp macro="">
      <xdr:nvCxnSpPr>
        <xdr:cNvPr id="24" name="Rett linje 23">
          <a:extLst>
            <a:ext uri="{FF2B5EF4-FFF2-40B4-BE49-F238E27FC236}">
              <a16:creationId xmlns:a16="http://schemas.microsoft.com/office/drawing/2014/main" id="{96E09B7F-B38E-7443-A87F-368A7371FD72}"/>
            </a:ext>
          </a:extLst>
        </xdr:cNvPr>
        <xdr:cNvCxnSpPr/>
      </xdr:nvCxnSpPr>
      <xdr:spPr>
        <a:xfrm>
          <a:off x="3736592" y="2733977"/>
          <a:ext cx="253999"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755</xdr:colOff>
      <xdr:row>15</xdr:row>
      <xdr:rowOff>155575</xdr:rowOff>
    </xdr:from>
    <xdr:to>
      <xdr:col>11</xdr:col>
      <xdr:colOff>0</xdr:colOff>
      <xdr:row>15</xdr:row>
      <xdr:rowOff>155878</xdr:rowOff>
    </xdr:to>
    <xdr:cxnSp macro="">
      <xdr:nvCxnSpPr>
        <xdr:cNvPr id="25" name="Rett linje 24">
          <a:extLst>
            <a:ext uri="{FF2B5EF4-FFF2-40B4-BE49-F238E27FC236}">
              <a16:creationId xmlns:a16="http://schemas.microsoft.com/office/drawing/2014/main" id="{50D61F66-1052-454A-BF1F-872DE6E473D5}"/>
            </a:ext>
          </a:extLst>
        </xdr:cNvPr>
        <xdr:cNvCxnSpPr/>
      </xdr:nvCxnSpPr>
      <xdr:spPr>
        <a:xfrm flipV="1">
          <a:off x="5639555" y="2733675"/>
          <a:ext cx="253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2141</xdr:colOff>
      <xdr:row>15</xdr:row>
      <xdr:rowOff>154737</xdr:rowOff>
    </xdr:from>
    <xdr:to>
      <xdr:col>9</xdr:col>
      <xdr:colOff>2140</xdr:colOff>
      <xdr:row>15</xdr:row>
      <xdr:rowOff>154737</xdr:rowOff>
    </xdr:to>
    <xdr:cxnSp macro="">
      <xdr:nvCxnSpPr>
        <xdr:cNvPr id="26" name="Rett linje 25">
          <a:extLst>
            <a:ext uri="{FF2B5EF4-FFF2-40B4-BE49-F238E27FC236}">
              <a16:creationId xmlns:a16="http://schemas.microsoft.com/office/drawing/2014/main" id="{6B10AE89-C428-2647-894E-086FE60A8D46}"/>
            </a:ext>
          </a:extLst>
        </xdr:cNvPr>
        <xdr:cNvCxnSpPr/>
      </xdr:nvCxnSpPr>
      <xdr:spPr>
        <a:xfrm>
          <a:off x="4688441" y="2732837"/>
          <a:ext cx="253999"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3930</xdr:colOff>
      <xdr:row>15</xdr:row>
      <xdr:rowOff>155575</xdr:rowOff>
    </xdr:from>
    <xdr:to>
      <xdr:col>13</xdr:col>
      <xdr:colOff>3175</xdr:colOff>
      <xdr:row>15</xdr:row>
      <xdr:rowOff>155878</xdr:rowOff>
    </xdr:to>
    <xdr:cxnSp macro="">
      <xdr:nvCxnSpPr>
        <xdr:cNvPr id="27" name="Rett linje 26">
          <a:extLst>
            <a:ext uri="{FF2B5EF4-FFF2-40B4-BE49-F238E27FC236}">
              <a16:creationId xmlns:a16="http://schemas.microsoft.com/office/drawing/2014/main" id="{EF117193-B095-F249-972B-2B782B2CB261}"/>
            </a:ext>
          </a:extLst>
        </xdr:cNvPr>
        <xdr:cNvCxnSpPr/>
      </xdr:nvCxnSpPr>
      <xdr:spPr>
        <a:xfrm flipV="1">
          <a:off x="6595230" y="2733675"/>
          <a:ext cx="253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3930</xdr:colOff>
      <xdr:row>16</xdr:row>
      <xdr:rowOff>354</xdr:rowOff>
    </xdr:from>
    <xdr:to>
      <xdr:col>15</xdr:col>
      <xdr:colOff>3175</xdr:colOff>
      <xdr:row>16</xdr:row>
      <xdr:rowOff>657</xdr:rowOff>
    </xdr:to>
    <xdr:cxnSp macro="">
      <xdr:nvCxnSpPr>
        <xdr:cNvPr id="28" name="Rett linje 27">
          <a:extLst>
            <a:ext uri="{FF2B5EF4-FFF2-40B4-BE49-F238E27FC236}">
              <a16:creationId xmlns:a16="http://schemas.microsoft.com/office/drawing/2014/main" id="{077C220D-DCE2-314E-AD10-FC4EF15FE6C8}"/>
            </a:ext>
          </a:extLst>
        </xdr:cNvPr>
        <xdr:cNvCxnSpPr/>
      </xdr:nvCxnSpPr>
      <xdr:spPr>
        <a:xfrm flipV="1">
          <a:off x="10657819" y="2991910"/>
          <a:ext cx="126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2792</xdr:colOff>
      <xdr:row>9</xdr:row>
      <xdr:rowOff>111427</xdr:rowOff>
    </xdr:from>
    <xdr:to>
      <xdr:col>7</xdr:col>
      <xdr:colOff>2791</xdr:colOff>
      <xdr:row>9</xdr:row>
      <xdr:rowOff>111427</xdr:rowOff>
    </xdr:to>
    <xdr:cxnSp macro="">
      <xdr:nvCxnSpPr>
        <xdr:cNvPr id="29" name="Rett linje 28">
          <a:extLst>
            <a:ext uri="{FF2B5EF4-FFF2-40B4-BE49-F238E27FC236}">
              <a16:creationId xmlns:a16="http://schemas.microsoft.com/office/drawing/2014/main" id="{418E4285-4FDE-1946-AF39-A4DFB775B8BE}"/>
            </a:ext>
          </a:extLst>
        </xdr:cNvPr>
        <xdr:cNvCxnSpPr/>
      </xdr:nvCxnSpPr>
      <xdr:spPr>
        <a:xfrm>
          <a:off x="3736592" y="1432227"/>
          <a:ext cx="253999"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755</xdr:colOff>
      <xdr:row>9</xdr:row>
      <xdr:rowOff>111125</xdr:rowOff>
    </xdr:from>
    <xdr:to>
      <xdr:col>11</xdr:col>
      <xdr:colOff>0</xdr:colOff>
      <xdr:row>9</xdr:row>
      <xdr:rowOff>111428</xdr:rowOff>
    </xdr:to>
    <xdr:cxnSp macro="">
      <xdr:nvCxnSpPr>
        <xdr:cNvPr id="30" name="Rett linje 29">
          <a:extLst>
            <a:ext uri="{FF2B5EF4-FFF2-40B4-BE49-F238E27FC236}">
              <a16:creationId xmlns:a16="http://schemas.microsoft.com/office/drawing/2014/main" id="{E9C3B05E-6523-E14F-BEDE-3EA028688017}"/>
            </a:ext>
          </a:extLst>
        </xdr:cNvPr>
        <xdr:cNvCxnSpPr/>
      </xdr:nvCxnSpPr>
      <xdr:spPr>
        <a:xfrm flipV="1">
          <a:off x="5639555" y="1431925"/>
          <a:ext cx="253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2141</xdr:colOff>
      <xdr:row>9</xdr:row>
      <xdr:rowOff>110287</xdr:rowOff>
    </xdr:from>
    <xdr:to>
      <xdr:col>9</xdr:col>
      <xdr:colOff>2140</xdr:colOff>
      <xdr:row>9</xdr:row>
      <xdr:rowOff>110287</xdr:rowOff>
    </xdr:to>
    <xdr:cxnSp macro="">
      <xdr:nvCxnSpPr>
        <xdr:cNvPr id="31" name="Rett linje 30">
          <a:extLst>
            <a:ext uri="{FF2B5EF4-FFF2-40B4-BE49-F238E27FC236}">
              <a16:creationId xmlns:a16="http://schemas.microsoft.com/office/drawing/2014/main" id="{52485BCE-2875-8F40-9282-556E6A098119}"/>
            </a:ext>
          </a:extLst>
        </xdr:cNvPr>
        <xdr:cNvCxnSpPr/>
      </xdr:nvCxnSpPr>
      <xdr:spPr>
        <a:xfrm>
          <a:off x="4688441" y="1431087"/>
          <a:ext cx="253999"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3930</xdr:colOff>
      <xdr:row>9</xdr:row>
      <xdr:rowOff>111125</xdr:rowOff>
    </xdr:from>
    <xdr:to>
      <xdr:col>13</xdr:col>
      <xdr:colOff>3175</xdr:colOff>
      <xdr:row>9</xdr:row>
      <xdr:rowOff>111428</xdr:rowOff>
    </xdr:to>
    <xdr:cxnSp macro="">
      <xdr:nvCxnSpPr>
        <xdr:cNvPr id="32" name="Rett linje 31">
          <a:extLst>
            <a:ext uri="{FF2B5EF4-FFF2-40B4-BE49-F238E27FC236}">
              <a16:creationId xmlns:a16="http://schemas.microsoft.com/office/drawing/2014/main" id="{0205D8BE-21EA-514D-9BBD-44F187EC44AB}"/>
            </a:ext>
          </a:extLst>
        </xdr:cNvPr>
        <xdr:cNvCxnSpPr/>
      </xdr:nvCxnSpPr>
      <xdr:spPr>
        <a:xfrm flipV="1">
          <a:off x="6595230" y="1431925"/>
          <a:ext cx="253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3930</xdr:colOff>
      <xdr:row>9</xdr:row>
      <xdr:rowOff>111125</xdr:rowOff>
    </xdr:from>
    <xdr:to>
      <xdr:col>15</xdr:col>
      <xdr:colOff>3175</xdr:colOff>
      <xdr:row>9</xdr:row>
      <xdr:rowOff>111428</xdr:rowOff>
    </xdr:to>
    <xdr:cxnSp macro="">
      <xdr:nvCxnSpPr>
        <xdr:cNvPr id="33" name="Rett linje 32">
          <a:extLst>
            <a:ext uri="{FF2B5EF4-FFF2-40B4-BE49-F238E27FC236}">
              <a16:creationId xmlns:a16="http://schemas.microsoft.com/office/drawing/2014/main" id="{63766F47-F63B-AB47-ABD0-D932DEC9731F}"/>
            </a:ext>
          </a:extLst>
        </xdr:cNvPr>
        <xdr:cNvCxnSpPr/>
      </xdr:nvCxnSpPr>
      <xdr:spPr>
        <a:xfrm flipV="1">
          <a:off x="7446130" y="1431925"/>
          <a:ext cx="253245" cy="303"/>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317500</xdr:colOff>
      <xdr:row>25</xdr:row>
      <xdr:rowOff>50800</xdr:rowOff>
    </xdr:from>
    <xdr:to>
      <xdr:col>16</xdr:col>
      <xdr:colOff>217714</xdr:colOff>
      <xdr:row>47</xdr:row>
      <xdr:rowOff>15875</xdr:rowOff>
    </xdr:to>
    <xdr:graphicFrame macro="">
      <xdr:nvGraphicFramePr>
        <xdr:cNvPr id="9" name="Diagram 8">
          <a:extLst>
            <a:ext uri="{FF2B5EF4-FFF2-40B4-BE49-F238E27FC236}">
              <a16:creationId xmlns:a16="http://schemas.microsoft.com/office/drawing/2014/main" id="{401020AD-5886-4546-ADA7-516FCE30C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a/Downloads/FutureBuilt%20ZERO-T%20beregningsverkt&#248;y%20V3.1%20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 verktøyet"/>
      <sheetName val="INPUT og RESULTATER"/>
      <sheetName val="Klassifikasjon underlag"/>
      <sheetName val="Beliggenhet underlag"/>
      <sheetName val="Turproduksjon underlag"/>
      <sheetName val="Reiselengde underlag"/>
      <sheetName val="Reisemiddelfordeling underlag"/>
      <sheetName val="Utslipp underlag"/>
      <sheetName val="FB kriterier underlag"/>
      <sheetName val="Brukere og turproduksjon "/>
      <sheetName val="Hovedberegninger"/>
      <sheetName val="Resultat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D9BD38-2434-E640-B6F2-53682C59E0B0}" name="Tabell1" displayName="Tabell1" ref="B7:AA174" totalsRowShown="0" headerRowDxfId="52" dataDxfId="51" tableBorderDxfId="50" headerRowCellStyle="Normal 1">
  <autoFilter ref="B7:AA174" xr:uid="{DAD9BD38-2434-E640-B6F2-53682C59E0B0}"/>
  <tableColumns count="26">
    <tableColumn id="1" xr3:uid="{4CCD9218-008C-A846-A3C2-C37FE724D403}" name="xx Building part_x000a_(NS 3451:2022)" dataDxfId="49" dataCellStyle="Normal 1"/>
    <tableColumn id="2" xr3:uid="{EB3C29E0-E3FA-F04F-BB21-34CE650465CA}" name="xxx Building component_x000a_(NS 3451:2022)" dataDxfId="48" dataCellStyle="Normal 1"/>
    <tableColumn id="3" xr3:uid="{9354780D-CD6E-0E4D-B9AC-8A68BE2F6D6B}" name="Extra information about building component" dataDxfId="47" dataCellStyle="Normal 1"/>
    <tableColumn id="4" xr3:uid="{C0FC6D2E-09FA-D24F-9ACC-92F52DE80E43}" name="Product category" dataDxfId="46" dataCellStyle="Normal 1"/>
    <tableColumn id="5" xr3:uid="{B3445910-51E7-C042-81CB-0F6409EDAD75}" name="weight (kg)" dataDxfId="45" dataCellStyle="Normal 1"/>
    <tableColumn id="6" xr3:uid="{80F3F1DE-CAFA-5A43-A297-91795CC68226}" name="Kolonne1" dataDxfId="44" dataCellStyle="Normal 1"/>
    <tableColumn id="7" xr3:uid="{B05C06C0-3D53-AA47-9643-A2FA7A7E8C38}" name="Measure" dataDxfId="43" dataCellStyle="Normal 1"/>
    <tableColumn id="8" xr3:uid="{44BA2E99-EF61-814D-B6DC-7407A1E2CC2A}" name="Recycling-factor _x000a_(between 0-1)" dataDxfId="42" dataCellStyle="Normal 1"/>
    <tableColumn id="9" xr3:uid="{61AFD33A-3F67-6441-B528-ECA35CFC1B96}" name="Kolonne2" dataDxfId="41" dataCellStyle="Normal 1"/>
    <tableColumn id="10" xr3:uid="{8D336D6B-6209-5A4A-8B8B-8DBDD15D7C4F}" name="Waste" dataDxfId="40"/>
    <tableColumn id="11" xr3:uid="{284B2F26-5443-A84B-B16D-154B3DA1ABEB}" name="Reusability" dataDxfId="39"/>
    <tableColumn id="12" xr3:uid="{C888FCEB-786F-844C-B73B-203127CDCB79}" name="Recyclability" dataDxfId="38"/>
    <tableColumn id="13" xr3:uid="{570E743F-AE77-8242-8AFE-28821D22096E}" name="Basis for determination of recyclability factor" dataDxfId="37"/>
    <tableColumn id="14" xr3:uid="{89F04D5A-889B-334E-BC24-9648B8DBDBE7}" name="Eksternal Quality Control" dataDxfId="36"/>
    <tableColumn id="15" xr3:uid="{2702B8D5-4A9F-E048-83BA-98344D9E9485}" name="Kolonne3" dataDxfId="35" dataCellStyle="Normal 1"/>
    <tableColumn id="16" xr3:uid="{B6274A50-70E2-E347-970F-8D34A4ACCE9E}" name="weight of preserved_x000a_(kg)" dataDxfId="34">
      <calculatedColumnFormula>IF(H8="Preserved",F8,0)</calculatedColumnFormula>
    </tableColumn>
    <tableColumn id="17" xr3:uid="{2FF368E8-E352-3C42-9093-7BE45ADA41CF}" name="weight of reused_x000a_(kg)" dataDxfId="33">
      <calculatedColumnFormula>IF(H8="Reuse",F8,0)</calculatedColumnFormula>
    </tableColumn>
    <tableColumn id="18" xr3:uid="{5BD9E12D-1828-6C48-823F-D09C35CE2F08}" name="weight of surplus_x000a_(kg)" dataDxfId="32">
      <calculatedColumnFormula>IF(H8="Surplus",F8,0)</calculatedColumnFormula>
    </tableColumn>
    <tableColumn id="19" xr3:uid="{56DCB7BA-93CF-F64D-85BE-39FE3FDAD327}" name="weight of recycled (kg)" dataDxfId="31">
      <calculatedColumnFormula>IF(H8="Recycled",F8*I8,0)</calculatedColumnFormula>
    </tableColumn>
    <tableColumn id="20" xr3:uid="{A138F62B-2850-E143-8060-0CAA0FC167F8}" name="weight of new in recycled (kg)" dataDxfId="30">
      <calculatedColumnFormula>IF(H8="Recycled",(1-I8)*F8,0)</calculatedColumnFormula>
    </tableColumn>
    <tableColumn id="21" xr3:uid="{EC04720D-28E6-B047-831D-E8F6CC5CFCCA}" name="weight of new_x000a_(kg)" dataDxfId="29">
      <calculatedColumnFormula>IF(H8="New",F8,0)</calculatedColumnFormula>
    </tableColumn>
    <tableColumn id="22" xr3:uid="{D854188D-3C7F-E446-8433-27085FD013F1}" name="Kolonne4" dataDxfId="28"/>
    <tableColumn id="23" xr3:uid="{6B6E2B55-70B8-BB45-903D-A1882A75FE3A}" name="weight of reuseable_x000a_(kg)" dataDxfId="27">
      <calculatedColumnFormula>IF(AND(K8="Not Waste",L8="Reusable"),F8,0)</calculatedColumnFormula>
    </tableColumn>
    <tableColumn id="24" xr3:uid="{34E73F4D-8ABB-3643-9FF2-2610890C7101}" name="weight of waste_x000a_(kg)" dataDxfId="26">
      <calculatedColumnFormula>IF(K8="Waste",F8,0)</calculatedColumnFormula>
    </tableColumn>
    <tableColumn id="25" xr3:uid="{B71F5F0D-A2FB-094A-BAD9-B454E1B9496D}" name="weight of recyclable (kg)" dataDxfId="25">
      <calculatedColumnFormula>IF(OR(M8=0.1,M8=0.2,M8=0.3,M8=0.4,M8=0.5,M8=0.6,M8=0.7,M8=0.8,M8=0.9,M8=1),F8*M8,0)</calculatedColumnFormula>
    </tableColumn>
    <tableColumn id="26" xr3:uid="{3A72BB3A-0C7C-C042-BE87-5BB13DD7AEB6}" name="weight of non-recyclable (kg)" dataDxfId="24">
      <calculatedColumnFormula>IF(K8="Waste",0,F8-Z8)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3B7E-486F-EE4B-8A2C-4840314B7C72}" name="Tabell2" displayName="Tabell2" ref="B7:P48" totalsRowShown="0" headerRowDxfId="17" dataDxfId="16" tableBorderDxfId="15" headerRowCellStyle="Normal 1" dataCellStyle="Normal 1">
  <autoFilter ref="B7:P48" xr:uid="{861C3B7E-486F-EE4B-8A2C-4840314B7C72}"/>
  <tableColumns count="15">
    <tableColumn id="1" xr3:uid="{6E397702-479A-5549-9C18-6642824CE524}" name="xx Building part_x000a_(NS 3451:2022)" dataDxfId="14" dataCellStyle="Normal 1"/>
    <tableColumn id="2" xr3:uid="{43BB0E4F-FED3-F44A-9C6E-8B301081D465}" name="xxx Building component_x000a_(NS 3451:2022)" dataDxfId="13" dataCellStyle="Normal 1"/>
    <tableColumn id="3" xr3:uid="{D00B8FFE-D867-5842-8278-64700BC70F62}" name="Extra information about fill" dataDxfId="12" dataCellStyle="Normal 1"/>
    <tableColumn id="4" xr3:uid="{86A2D89A-2A0A-234E-A9EE-CECF950D8521}" name="Type of fill" dataDxfId="11" dataCellStyle="Normal 1"/>
    <tableColumn id="5" xr3:uid="{224517D4-B6BC-6D44-AB2B-A1B3E4F6B1CC}" name="weight (kg)" dataDxfId="10" dataCellStyle="Normal 1"/>
    <tableColumn id="6" xr3:uid="{47A8E2EF-5B3D-B34C-82BB-10B7B40A8D6C}" name="Kolonne1" dataDxfId="9" dataCellStyle="Normal 1"/>
    <tableColumn id="7" xr3:uid="{918CB5A0-0A39-934F-B538-AB02AB5A9BCD}" name="Measure" dataDxfId="8" dataCellStyle="Normal 1"/>
    <tableColumn id="8" xr3:uid="{342BBA52-FAD3-7B4C-AD86-C9128AA6EF06}" name="Recycling-factor _x000a_(between 0-1)" dataDxfId="7"/>
    <tableColumn id="9" xr3:uid="{4588D652-7424-D74D-83FA-957D4E5411EF}" name="Eksternal Quality Control" dataDxfId="6"/>
    <tableColumn id="10" xr3:uid="{3AE168FF-CC2E-B745-82EF-0A385CEA1946}" name="Kolonne2" dataDxfId="5" dataCellStyle="Normal 1"/>
    <tableColumn id="11" xr3:uid="{7648951C-2E62-FC4B-B3DB-3BF59052C019}" name="weight of Preserved_x000a_(kg)" dataDxfId="4" dataCellStyle="Normal 1">
      <calculatedColumnFormula>IF(H8="Preserved",F8,0)</calculatedColumnFormula>
    </tableColumn>
    <tableColumn id="12" xr3:uid="{5DD2E2D7-F8AF-5342-BFB0-82987385E4CD}" name="weight of Reused_x000a_(kg)" dataDxfId="3" dataCellStyle="Normal 1">
      <calculatedColumnFormula>IF(H8="Reuse",F8,0)</calculatedColumnFormula>
    </tableColumn>
    <tableColumn id="13" xr3:uid="{D42CB05F-4521-4D43-AFC7-E6692668CD80}" name="weight of Recycled (kg)" dataDxfId="2" dataCellStyle="Normal 1">
      <calculatedColumnFormula>IF(H8="Recycled",F8*I8,0)</calculatedColumnFormula>
    </tableColumn>
    <tableColumn id="14" xr3:uid="{51C26068-1122-0049-9F42-143103C35C79}" name="weight of New in Recycled (kg)" dataDxfId="1" dataCellStyle="Normal 1">
      <calculatedColumnFormula>IF(H8="Recycled",F8-N8,0)</calculatedColumnFormula>
    </tableColumn>
    <tableColumn id="15" xr3:uid="{2388A5A1-F3DF-3F46-82E0-BE0F18735892}" name="weight of New_x000a_(kg)" dataDxfId="0" dataCellStyle="Normal 1">
      <calculatedColumnFormula>IF(H8="New",F8,0)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FutureBuilt">
  <a:themeElements>
    <a:clrScheme name="FutureBuilt">
      <a:dk1>
        <a:sysClr val="windowText" lastClr="000000"/>
      </a:dk1>
      <a:lt1>
        <a:sysClr val="window" lastClr="FFFFFF"/>
      </a:lt1>
      <a:dk2>
        <a:srgbClr val="235D5A"/>
      </a:dk2>
      <a:lt2>
        <a:srgbClr val="17AF8A"/>
      </a:lt2>
      <a:accent1>
        <a:srgbClr val="A5C3E1"/>
      </a:accent1>
      <a:accent2>
        <a:srgbClr val="FFF0C3"/>
      </a:accent2>
      <a:accent3>
        <a:srgbClr val="E6FA3C"/>
      </a:accent3>
      <a:accent4>
        <a:srgbClr val="EB6E58"/>
      </a:accent4>
      <a:accent5>
        <a:srgbClr val="C8E6E4"/>
      </a:accent5>
      <a:accent6>
        <a:srgbClr val="FAA05A"/>
      </a:accent6>
      <a:hlink>
        <a:srgbClr val="4176BE"/>
      </a:hlink>
      <a:folHlink>
        <a:srgbClr val="9655A0"/>
      </a:folHlink>
    </a:clrScheme>
    <a:fontScheme name="FutureBuilt">
      <a:majorFont>
        <a:latin typeface="Replica"/>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Helvetic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9A3B-F4A3-F24E-AAF5-339A8704DE82}">
  <sheetPr>
    <tabColor theme="8"/>
  </sheetPr>
  <dimension ref="A2:Y77"/>
  <sheetViews>
    <sheetView tabSelected="1" zoomScaleNormal="100" workbookViewId="0">
      <selection activeCell="AF13" sqref="AF13"/>
    </sheetView>
  </sheetViews>
  <sheetFormatPr defaultColWidth="10.85546875" defaultRowHeight="14.1"/>
  <cols>
    <col min="1" max="1" width="2.28515625" style="5" customWidth="1"/>
    <col min="2" max="2" width="5.85546875" style="4" customWidth="1"/>
    <col min="3" max="21" width="5.85546875" style="5" customWidth="1"/>
    <col min="22" max="16384" width="10.85546875" style="5"/>
  </cols>
  <sheetData>
    <row r="2" spans="2:25" s="2" customFormat="1" ht="27.95">
      <c r="B2" s="1" t="s">
        <v>0</v>
      </c>
    </row>
    <row r="3" spans="2:25" s="2" customFormat="1" ht="6.95" customHeight="1">
      <c r="B3" s="3"/>
    </row>
    <row r="4" spans="2:25" ht="15">
      <c r="B4" s="4" t="s">
        <v>1</v>
      </c>
      <c r="G4" s="6"/>
      <c r="W4" s="7"/>
      <c r="X4" s="6"/>
      <c r="Y4" s="6"/>
    </row>
    <row r="5" spans="2:25">
      <c r="B5" s="4" t="s">
        <v>2</v>
      </c>
      <c r="G5" s="6"/>
      <c r="W5" s="8"/>
      <c r="X5" s="8"/>
      <c r="Y5" s="8"/>
    </row>
    <row r="6" spans="2:25">
      <c r="B6" s="4" t="s">
        <v>3</v>
      </c>
      <c r="G6" s="6"/>
      <c r="W6" s="8"/>
      <c r="X6" s="8"/>
      <c r="Y6" s="8"/>
    </row>
    <row r="7" spans="2:25">
      <c r="B7" s="9" t="s">
        <v>4</v>
      </c>
      <c r="G7" s="6"/>
      <c r="X7" s="8"/>
      <c r="Y7" s="8"/>
    </row>
    <row r="8" spans="2:25">
      <c r="B8" s="4" t="s">
        <v>5</v>
      </c>
      <c r="G8" s="6"/>
      <c r="X8" s="8"/>
      <c r="Y8" s="8"/>
    </row>
    <row r="9" spans="2:25">
      <c r="B9" s="223" t="s">
        <v>6</v>
      </c>
      <c r="G9" s="6"/>
      <c r="X9" s="8"/>
      <c r="Y9" s="8"/>
    </row>
    <row r="10" spans="2:25" ht="23.1">
      <c r="B10" s="10" t="s">
        <v>7</v>
      </c>
      <c r="G10" s="6"/>
      <c r="X10" s="8"/>
      <c r="Y10" s="8"/>
    </row>
    <row r="11" spans="2:25" ht="6.95" customHeight="1">
      <c r="B11" s="10"/>
      <c r="G11" s="6"/>
      <c r="X11" s="8"/>
      <c r="Y11" s="8"/>
    </row>
    <row r="12" spans="2:25" ht="12.95">
      <c r="B12" s="244" t="s">
        <v>8</v>
      </c>
      <c r="C12" s="245"/>
      <c r="D12" s="246"/>
      <c r="E12" s="252" t="s">
        <v>9</v>
      </c>
      <c r="F12" s="253"/>
      <c r="G12" s="253"/>
      <c r="H12" s="254"/>
      <c r="X12" s="6"/>
      <c r="Y12" s="6"/>
    </row>
    <row r="13" spans="2:25" ht="12.95">
      <c r="B13" s="247" t="s">
        <v>10</v>
      </c>
      <c r="C13" s="248"/>
      <c r="D13" s="249"/>
      <c r="E13" s="258" t="s">
        <v>9</v>
      </c>
      <c r="F13" s="259"/>
      <c r="G13" s="259"/>
      <c r="H13" s="260"/>
      <c r="X13" s="6"/>
      <c r="Y13" s="6"/>
    </row>
    <row r="14" spans="2:25" ht="12.95">
      <c r="B14" s="247" t="s">
        <v>11</v>
      </c>
      <c r="C14" s="248"/>
      <c r="D14" s="249"/>
      <c r="E14" s="255" t="s">
        <v>9</v>
      </c>
      <c r="F14" s="256"/>
      <c r="G14" s="256"/>
      <c r="H14" s="257"/>
      <c r="X14" s="6"/>
      <c r="Y14" s="6"/>
    </row>
    <row r="15" spans="2:25" ht="12.95">
      <c r="B15" s="247" t="s">
        <v>12</v>
      </c>
      <c r="C15" s="248"/>
      <c r="D15" s="249"/>
      <c r="E15" s="258" t="s">
        <v>9</v>
      </c>
      <c r="F15" s="259"/>
      <c r="G15" s="259"/>
      <c r="H15" s="260"/>
      <c r="X15" s="6"/>
      <c r="Y15" s="6"/>
    </row>
    <row r="16" spans="2:25" ht="12.95">
      <c r="B16" s="247" t="s">
        <v>13</v>
      </c>
      <c r="C16" s="248"/>
      <c r="D16" s="249"/>
      <c r="E16" s="258" t="s">
        <v>9</v>
      </c>
      <c r="F16" s="259"/>
      <c r="G16" s="259"/>
      <c r="H16" s="260"/>
      <c r="X16" s="6"/>
      <c r="Y16" s="6"/>
    </row>
    <row r="17" spans="1:25" ht="12.95">
      <c r="B17" s="250" t="s">
        <v>14</v>
      </c>
      <c r="C17" s="251"/>
      <c r="D17" s="251"/>
      <c r="E17" s="261" t="s">
        <v>9</v>
      </c>
      <c r="F17" s="262"/>
      <c r="G17" s="262"/>
      <c r="H17" s="263"/>
      <c r="X17" s="6"/>
      <c r="Y17" s="6"/>
    </row>
    <row r="18" spans="1:25">
      <c r="A18" s="11"/>
      <c r="B18" s="5"/>
      <c r="D18" s="4"/>
      <c r="E18" s="4"/>
      <c r="F18" s="4"/>
      <c r="G18" s="6"/>
      <c r="X18" s="6"/>
      <c r="Y18" s="6"/>
    </row>
    <row r="19" spans="1:25">
      <c r="A19" s="11"/>
      <c r="B19" s="5"/>
      <c r="D19" s="4"/>
      <c r="E19" s="4"/>
      <c r="F19" s="4"/>
      <c r="G19" s="6"/>
      <c r="X19" s="6"/>
      <c r="Y19" s="6"/>
    </row>
    <row r="20" spans="1:25" ht="23.1">
      <c r="A20" s="4"/>
      <c r="B20" s="10" t="s">
        <v>15</v>
      </c>
      <c r="D20" s="4"/>
      <c r="E20" s="4"/>
      <c r="F20" s="4"/>
      <c r="G20" s="6"/>
      <c r="X20" s="6"/>
      <c r="Y20" s="6"/>
    </row>
    <row r="21" spans="1:25" ht="6.95" customHeight="1">
      <c r="A21" s="4"/>
      <c r="B21" s="5"/>
      <c r="C21" s="12"/>
      <c r="D21" s="12"/>
      <c r="G21" s="6"/>
      <c r="X21" s="6"/>
      <c r="Y21" s="6"/>
    </row>
    <row r="22" spans="1:25" ht="15">
      <c r="B22" s="4" t="s">
        <v>16</v>
      </c>
      <c r="G22" s="6"/>
      <c r="X22" s="6"/>
      <c r="Y22" s="6"/>
    </row>
    <row r="23" spans="1:25">
      <c r="B23" s="4" t="s">
        <v>17</v>
      </c>
      <c r="G23" s="6"/>
      <c r="X23" s="6"/>
      <c r="Y23" s="6"/>
    </row>
    <row r="24" spans="1:25" ht="9" customHeight="1">
      <c r="G24" s="6"/>
      <c r="X24" s="6"/>
      <c r="Y24" s="6"/>
    </row>
    <row r="25" spans="1:25" ht="15.95" customHeight="1">
      <c r="B25" s="4" t="s">
        <v>18</v>
      </c>
      <c r="G25" s="6"/>
      <c r="X25" s="6"/>
      <c r="Y25" s="6"/>
    </row>
    <row r="26" spans="1:25">
      <c r="A26" s="4"/>
      <c r="B26" s="13" t="s">
        <v>19</v>
      </c>
      <c r="C26" s="4" t="s">
        <v>20</v>
      </c>
      <c r="G26" s="6"/>
      <c r="X26" s="6"/>
      <c r="Y26" s="6"/>
    </row>
    <row r="27" spans="1:25">
      <c r="D27" s="4" t="s">
        <v>21</v>
      </c>
      <c r="G27" s="6"/>
      <c r="X27" s="6"/>
      <c r="Y27" s="6"/>
    </row>
    <row r="28" spans="1:25">
      <c r="B28" s="13" t="s">
        <v>22</v>
      </c>
      <c r="C28" s="4" t="s">
        <v>23</v>
      </c>
      <c r="F28" s="6"/>
      <c r="X28" s="6"/>
      <c r="Y28" s="6"/>
    </row>
    <row r="29" spans="1:25" ht="17.100000000000001" customHeight="1">
      <c r="A29" s="4"/>
      <c r="B29" s="5"/>
      <c r="C29" s="4"/>
      <c r="D29" s="4" t="s">
        <v>24</v>
      </c>
      <c r="F29" s="6"/>
      <c r="X29" s="6"/>
      <c r="Y29" s="6"/>
    </row>
    <row r="30" spans="1:25" ht="17.100000000000001" customHeight="1">
      <c r="A30" s="4"/>
      <c r="B30" s="14" t="s">
        <v>25</v>
      </c>
      <c r="C30" s="4" t="s">
        <v>26</v>
      </c>
      <c r="F30" s="6"/>
      <c r="X30" s="6"/>
      <c r="Y30" s="6"/>
    </row>
    <row r="31" spans="1:25" ht="15.95" customHeight="1">
      <c r="A31" s="4"/>
      <c r="B31" s="14"/>
      <c r="C31" s="4"/>
      <c r="D31" s="4" t="s">
        <v>27</v>
      </c>
      <c r="F31" s="6"/>
      <c r="X31" s="6"/>
      <c r="Y31" s="6"/>
    </row>
    <row r="32" spans="1:25" ht="15.95" customHeight="1">
      <c r="A32" s="4"/>
      <c r="B32" s="5"/>
      <c r="C32" s="4"/>
      <c r="D32" s="4" t="s">
        <v>28</v>
      </c>
      <c r="F32" s="6"/>
      <c r="X32" s="6"/>
      <c r="Y32" s="6"/>
    </row>
    <row r="33" spans="1:25" ht="15.95" customHeight="1">
      <c r="A33" s="4"/>
      <c r="B33" s="14" t="s">
        <v>29</v>
      </c>
      <c r="C33" s="4" t="s">
        <v>30</v>
      </c>
      <c r="E33" s="15"/>
      <c r="F33" s="16"/>
      <c r="G33" s="16"/>
      <c r="X33" s="6"/>
      <c r="Y33" s="6"/>
    </row>
    <row r="34" spans="1:25" ht="15.95" customHeight="1">
      <c r="A34" s="4"/>
      <c r="B34" s="5"/>
      <c r="C34" s="4"/>
      <c r="D34" s="4" t="s">
        <v>31</v>
      </c>
      <c r="W34" s="6"/>
      <c r="X34" s="6"/>
      <c r="Y34" s="6"/>
    </row>
    <row r="35" spans="1:25" ht="15.95" customHeight="1">
      <c r="A35" s="4"/>
      <c r="B35" s="5"/>
      <c r="C35" s="4"/>
      <c r="D35" s="4" t="s">
        <v>32</v>
      </c>
      <c r="W35" s="6"/>
      <c r="X35" s="6"/>
      <c r="Y35" s="6"/>
    </row>
    <row r="36" spans="1:25" ht="15.95" customHeight="1">
      <c r="B36" s="5"/>
      <c r="C36" s="4"/>
      <c r="D36" s="4" t="s">
        <v>33</v>
      </c>
      <c r="W36" s="6"/>
      <c r="X36" s="6"/>
      <c r="Y36" s="6"/>
    </row>
    <row r="37" spans="1:25" ht="15.95" customHeight="1">
      <c r="B37" s="5"/>
      <c r="C37" s="4"/>
      <c r="D37" s="4" t="s">
        <v>34</v>
      </c>
      <c r="E37" s="17"/>
      <c r="F37" s="17"/>
      <c r="G37" s="17"/>
      <c r="H37" s="17"/>
      <c r="I37" s="17"/>
      <c r="J37" s="17"/>
      <c r="K37" s="17"/>
      <c r="L37" s="17"/>
      <c r="M37" s="17"/>
      <c r="N37" s="17"/>
      <c r="W37" s="6"/>
      <c r="X37" s="6"/>
      <c r="Y37" s="6"/>
    </row>
    <row r="38" spans="1:25" ht="15.95" customHeight="1">
      <c r="B38" s="5"/>
      <c r="C38" s="4"/>
      <c r="D38" s="4"/>
      <c r="W38" s="6"/>
      <c r="X38" s="6"/>
      <c r="Y38" s="6"/>
    </row>
    <row r="39" spans="1:25" ht="15">
      <c r="B39" s="4" t="s">
        <v>35</v>
      </c>
    </row>
    <row r="40" spans="1:25">
      <c r="B40" s="4" t="s">
        <v>36</v>
      </c>
    </row>
    <row r="41" spans="1:25">
      <c r="B41" s="13" t="s">
        <v>19</v>
      </c>
      <c r="C41" s="4" t="s">
        <v>37</v>
      </c>
    </row>
    <row r="42" spans="1:25">
      <c r="B42" s="13" t="s">
        <v>22</v>
      </c>
      <c r="C42" s="4" t="s">
        <v>38</v>
      </c>
      <c r="F42" s="6"/>
    </row>
    <row r="43" spans="1:25">
      <c r="B43" s="5"/>
      <c r="C43" s="4"/>
      <c r="D43" s="4" t="s">
        <v>39</v>
      </c>
      <c r="F43" s="6"/>
    </row>
    <row r="44" spans="1:25">
      <c r="B44" s="13" t="s">
        <v>25</v>
      </c>
      <c r="C44" s="4" t="s">
        <v>40</v>
      </c>
      <c r="F44" s="6"/>
    </row>
    <row r="45" spans="1:25">
      <c r="B45" s="5"/>
      <c r="C45" s="4"/>
      <c r="D45" s="4" t="s">
        <v>41</v>
      </c>
      <c r="F45" s="6"/>
      <c r="I45" s="6"/>
      <c r="J45" s="18"/>
      <c r="K45" s="6"/>
      <c r="L45" s="18"/>
      <c r="M45" s="6"/>
      <c r="N45" s="6"/>
      <c r="O45" s="6"/>
      <c r="P45" s="18"/>
      <c r="U45" s="6"/>
      <c r="V45" s="6"/>
      <c r="W45" s="6"/>
      <c r="X45" s="6"/>
    </row>
    <row r="46" spans="1:25">
      <c r="B46" s="5"/>
      <c r="C46" s="4"/>
      <c r="D46" s="4" t="s">
        <v>42</v>
      </c>
      <c r="F46" s="6"/>
      <c r="I46" s="6"/>
      <c r="J46" s="18"/>
      <c r="K46" s="6"/>
      <c r="L46" s="18"/>
      <c r="M46" s="6"/>
      <c r="N46" s="6"/>
      <c r="O46" s="6"/>
      <c r="P46" s="18"/>
      <c r="U46" s="6"/>
      <c r="V46" s="6"/>
      <c r="W46" s="6"/>
      <c r="X46" s="6"/>
    </row>
    <row r="47" spans="1:25" ht="15.95">
      <c r="B47" s="5"/>
      <c r="C47" s="4"/>
      <c r="E47" s="15"/>
      <c r="F47" s="16"/>
      <c r="G47" s="16"/>
      <c r="I47" s="6"/>
      <c r="J47" s="18"/>
      <c r="K47" s="6"/>
      <c r="L47" s="18"/>
      <c r="M47" s="6"/>
      <c r="N47" s="6"/>
      <c r="O47" s="6"/>
      <c r="P47" s="18"/>
      <c r="U47" s="6"/>
      <c r="V47" s="6"/>
      <c r="W47" s="6"/>
      <c r="X47" s="6"/>
    </row>
    <row r="48" spans="1:25" ht="15" customHeight="1">
      <c r="B48" s="5"/>
      <c r="C48" s="4"/>
      <c r="D48" s="4"/>
      <c r="I48" s="6"/>
      <c r="J48" s="18"/>
      <c r="K48" s="6"/>
      <c r="L48" s="18"/>
      <c r="M48" s="6"/>
      <c r="N48" s="6"/>
      <c r="O48" s="6"/>
      <c r="P48" s="18"/>
      <c r="U48" s="6"/>
      <c r="V48" s="6"/>
      <c r="W48" s="6"/>
      <c r="X48" s="6"/>
    </row>
    <row r="49" spans="2:24">
      <c r="B49" s="5"/>
      <c r="C49" s="4"/>
      <c r="D49" s="4"/>
      <c r="H49" s="18"/>
      <c r="I49" s="6"/>
      <c r="J49" s="18"/>
      <c r="K49" s="6"/>
      <c r="L49" s="18"/>
      <c r="M49" s="6"/>
      <c r="N49" s="6"/>
      <c r="O49" s="6"/>
      <c r="P49" s="18"/>
      <c r="U49" s="6"/>
      <c r="V49" s="6"/>
      <c r="W49" s="6"/>
      <c r="X49" s="6"/>
    </row>
    <row r="50" spans="2:24">
      <c r="D50" s="19"/>
      <c r="E50" s="19"/>
      <c r="F50" s="6"/>
      <c r="G50" s="6"/>
      <c r="H50" s="18"/>
    </row>
    <row r="51" spans="2:24">
      <c r="D51" s="19"/>
      <c r="E51" s="19"/>
      <c r="F51" s="6"/>
      <c r="G51" s="6"/>
      <c r="H51" s="18"/>
    </row>
    <row r="52" spans="2:24">
      <c r="D52" s="19"/>
      <c r="E52" s="19"/>
      <c r="F52" s="6"/>
      <c r="G52" s="6"/>
      <c r="H52" s="18"/>
    </row>
    <row r="53" spans="2:24">
      <c r="D53" s="6"/>
      <c r="E53" s="6"/>
      <c r="F53" s="6"/>
      <c r="G53" s="6"/>
      <c r="H53" s="18"/>
    </row>
    <row r="64" spans="2:24">
      <c r="I64" s="6"/>
      <c r="J64" s="18"/>
      <c r="K64" s="6"/>
      <c r="L64" s="18"/>
      <c r="M64" s="6"/>
      <c r="N64" s="6"/>
      <c r="O64" s="6"/>
      <c r="P64" s="18"/>
      <c r="U64" s="6"/>
      <c r="V64" s="6"/>
      <c r="W64" s="6"/>
      <c r="X64" s="6"/>
    </row>
    <row r="65" spans="2:24">
      <c r="I65" s="6"/>
      <c r="J65" s="18"/>
      <c r="K65" s="6"/>
      <c r="L65" s="18"/>
      <c r="M65" s="6"/>
      <c r="N65" s="6"/>
      <c r="O65" s="6"/>
      <c r="P65" s="18"/>
      <c r="U65" s="6"/>
      <c r="V65" s="6"/>
      <c r="W65" s="6"/>
      <c r="X65" s="6"/>
    </row>
    <row r="68" spans="2:24" ht="23.1">
      <c r="B68" s="10"/>
      <c r="D68" s="19"/>
      <c r="E68" s="19"/>
      <c r="F68" s="6"/>
      <c r="G68" s="6"/>
      <c r="H68" s="18"/>
    </row>
    <row r="69" spans="2:24">
      <c r="D69" s="19"/>
      <c r="E69" s="19"/>
      <c r="F69" s="6"/>
      <c r="G69" s="6"/>
      <c r="H69" s="18"/>
    </row>
    <row r="73" spans="2:24">
      <c r="I73" s="6"/>
      <c r="J73" s="18"/>
      <c r="K73" s="6"/>
      <c r="L73" s="18"/>
      <c r="M73" s="6"/>
      <c r="N73" s="6"/>
      <c r="O73" s="6"/>
      <c r="P73" s="18"/>
      <c r="U73" s="6"/>
      <c r="V73" s="6"/>
      <c r="W73" s="6"/>
      <c r="X73" s="6"/>
    </row>
    <row r="77" spans="2:24">
      <c r="D77" s="19"/>
      <c r="E77" s="19"/>
      <c r="F77" s="6"/>
      <c r="G77" s="6"/>
      <c r="H77" s="18"/>
    </row>
  </sheetData>
  <sheetProtection selectLockedCells="1"/>
  <mergeCells count="12">
    <mergeCell ref="B12:D12"/>
    <mergeCell ref="B14:D14"/>
    <mergeCell ref="B15:D15"/>
    <mergeCell ref="B17:D17"/>
    <mergeCell ref="E12:H12"/>
    <mergeCell ref="E14:H14"/>
    <mergeCell ref="E15:H15"/>
    <mergeCell ref="E17:H17"/>
    <mergeCell ref="B16:D16"/>
    <mergeCell ref="E16:H16"/>
    <mergeCell ref="B13:D13"/>
    <mergeCell ref="E13:H13"/>
  </mergeCells>
  <phoneticPr fontId="1" type="noConversion"/>
  <dataValidations disablePrompts="1" count="1">
    <dataValidation type="list" allowBlank="1" showInputMessage="1" sqref="E77 E68:E69 E50:E52" xr:uid="{3485F64A-5D33-024D-B0DE-9E92A2BA6402}">
      <formula1>"Executive, Manager, Position, Assistant, Staff, Consultant, Vacancy"</formula1>
    </dataValidation>
  </dataValidations>
  <pageMargins left="0.7" right="0.7" top="0.75" bottom="0.75" header="0.3" footer="0.3"/>
  <pageSetup paperSize="9" orientation="portrait" r:id="rId1"/>
  <headerFooter>
    <oddHeader>&amp;CUTKAST</oddHeader>
    <oddFooter xml:space="preserve">&amp;CUTKAST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F3C4-48F1-4404-A13E-05001A717B4E}">
  <sheetPr codeName="Sheet1">
    <tabColor theme="8"/>
  </sheetPr>
  <dimension ref="A1:AU985"/>
  <sheetViews>
    <sheetView zoomScaleNormal="100" workbookViewId="0">
      <selection activeCell="V36" sqref="V36"/>
    </sheetView>
  </sheetViews>
  <sheetFormatPr defaultColWidth="14.28515625" defaultRowHeight="12"/>
  <cols>
    <col min="1" max="1" width="3.28515625" style="20" customWidth="1"/>
    <col min="2" max="2" width="4.42578125" style="20" customWidth="1"/>
    <col min="3" max="3" width="3" style="20" customWidth="1"/>
    <col min="4" max="4" width="9.140625" style="20" customWidth="1"/>
    <col min="5" max="5" width="8.28515625" style="20" customWidth="1"/>
    <col min="6" max="6" width="9.42578125" style="21" customWidth="1"/>
    <col min="7" max="7" width="2.28515625" style="20" customWidth="1"/>
    <col min="8" max="8" width="9.42578125" style="20" customWidth="1"/>
    <col min="9" max="9" width="2.28515625" style="20" customWidth="1"/>
    <col min="10" max="10" width="9.42578125" style="20" customWidth="1"/>
    <col min="11" max="11" width="2.28515625" style="20" customWidth="1"/>
    <col min="12" max="12" width="9.42578125" style="20" customWidth="1"/>
    <col min="13" max="13" width="2.28515625" style="20" customWidth="1"/>
    <col min="14" max="14" width="9.42578125" style="20" customWidth="1"/>
    <col min="15" max="15" width="2.28515625" style="20" customWidth="1"/>
    <col min="16" max="16" width="9.42578125" style="20" customWidth="1"/>
    <col min="17" max="17" width="3" style="21" customWidth="1"/>
    <col min="18" max="18" width="9.28515625" style="20" customWidth="1"/>
    <col min="19" max="19" width="1.7109375" style="20" customWidth="1"/>
    <col min="20" max="20" width="8.85546875" style="20" customWidth="1"/>
    <col min="21" max="21" width="1.7109375" style="20" customWidth="1"/>
    <col min="22" max="22" width="9.85546875" style="20" customWidth="1"/>
    <col min="23" max="23" width="3.85546875" style="20" customWidth="1"/>
    <col min="24" max="24" width="14.28515625" style="20"/>
    <col min="25" max="25" width="17.7109375" style="20" customWidth="1"/>
    <col min="26" max="27" width="13.85546875" style="20" customWidth="1"/>
    <col min="28" max="16384" width="14.28515625" style="20"/>
  </cols>
  <sheetData>
    <row r="1" spans="1:27" ht="15.95" customHeight="1">
      <c r="A1" s="20" t="s">
        <v>43</v>
      </c>
    </row>
    <row r="2" spans="1:27" ht="39.950000000000003" customHeight="1">
      <c r="B2" s="22" t="s">
        <v>44</v>
      </c>
      <c r="Q2" s="20"/>
    </row>
    <row r="3" spans="1:27">
      <c r="Q3" s="20"/>
    </row>
    <row r="4" spans="1:27" ht="15" customHeight="1">
      <c r="F4" s="20"/>
      <c r="Q4" s="20"/>
    </row>
    <row r="5" spans="1:27" ht="15" customHeight="1">
      <c r="F5" s="20"/>
      <c r="Q5" s="20"/>
    </row>
    <row r="6" spans="1:27" ht="42.95" customHeight="1">
      <c r="C6" s="23"/>
      <c r="D6" s="24"/>
      <c r="E6" s="25"/>
      <c r="F6" s="25" t="s">
        <v>45</v>
      </c>
      <c r="G6" s="24"/>
      <c r="H6" s="26" t="s">
        <v>46</v>
      </c>
      <c r="I6" s="24"/>
      <c r="J6" s="26" t="s">
        <v>47</v>
      </c>
      <c r="K6" s="24"/>
      <c r="L6" s="26" t="s">
        <v>48</v>
      </c>
      <c r="M6" s="24"/>
      <c r="N6" s="26" t="s">
        <v>46</v>
      </c>
      <c r="O6" s="24"/>
      <c r="P6" s="26" t="s">
        <v>49</v>
      </c>
      <c r="Q6" s="27"/>
      <c r="X6" s="20" t="s">
        <v>50</v>
      </c>
    </row>
    <row r="7" spans="1:27" ht="5.0999999999999996" customHeight="1">
      <c r="C7" s="28"/>
      <c r="D7" s="29"/>
      <c r="E7" s="29"/>
      <c r="F7" s="29"/>
      <c r="G7" s="29"/>
      <c r="H7" s="30"/>
      <c r="I7" s="29"/>
      <c r="J7" s="30"/>
      <c r="K7" s="29"/>
      <c r="L7" s="30"/>
      <c r="M7" s="29"/>
      <c r="N7" s="30"/>
      <c r="O7" s="29"/>
      <c r="P7" s="30"/>
      <c r="Q7" s="31"/>
    </row>
    <row r="8" spans="1:27" ht="15" customHeight="1">
      <c r="C8" s="28"/>
      <c r="D8" s="264" t="s">
        <v>51</v>
      </c>
      <c r="E8" s="272" t="s">
        <v>52</v>
      </c>
      <c r="F8" s="32" t="s">
        <v>53</v>
      </c>
      <c r="G8" s="33"/>
      <c r="H8" s="34">
        <v>1</v>
      </c>
      <c r="I8" s="33"/>
      <c r="J8" s="35">
        <f>'Circularity Index (SI)'!AA9</f>
        <v>0.35714285714285715</v>
      </c>
      <c r="K8" s="33"/>
      <c r="L8" s="268">
        <f>SUMPRODUCT(H8:H12,J8:J12)</f>
        <v>0.5892857142857143</v>
      </c>
      <c r="M8" s="33"/>
      <c r="N8" s="275">
        <v>0.6</v>
      </c>
      <c r="O8" s="33"/>
      <c r="P8" s="278">
        <f>L8*N8+L15*N15+L21*N21</f>
        <v>0.57321428571428568</v>
      </c>
      <c r="Q8" s="31"/>
      <c r="W8" s="264" t="s">
        <v>51</v>
      </c>
      <c r="X8" s="36"/>
      <c r="Y8" s="37" t="s">
        <v>45</v>
      </c>
      <c r="Z8" s="38" t="s">
        <v>54</v>
      </c>
      <c r="AA8" s="38" t="s">
        <v>55</v>
      </c>
    </row>
    <row r="9" spans="1:27" ht="15" customHeight="1">
      <c r="C9" s="28"/>
      <c r="D9" s="265"/>
      <c r="E9" s="273"/>
      <c r="F9" s="39" t="s">
        <v>56</v>
      </c>
      <c r="G9" s="33"/>
      <c r="H9" s="40">
        <v>1</v>
      </c>
      <c r="I9" s="33"/>
      <c r="J9" s="41">
        <f>'Circularity Index (SI)'!AA10</f>
        <v>8.9285714285714288E-2</v>
      </c>
      <c r="K9" s="33"/>
      <c r="L9" s="269"/>
      <c r="M9" s="33"/>
      <c r="N9" s="276"/>
      <c r="O9" s="33"/>
      <c r="P9" s="279"/>
      <c r="Q9" s="31"/>
      <c r="W9" s="265"/>
      <c r="X9" s="264" t="s">
        <v>52</v>
      </c>
      <c r="Y9" s="42" t="s">
        <v>53</v>
      </c>
      <c r="Z9" s="43">
        <f>SUM('Inputs - Building'!Q8:Q174)</f>
        <v>20000</v>
      </c>
      <c r="AA9" s="44">
        <f t="shared" ref="AA9:AA14" si="0">IFERROR(Z9/$Z$15,0)</f>
        <v>0.35714285714285715</v>
      </c>
    </row>
    <row r="10" spans="1:27" ht="15" customHeight="1">
      <c r="C10" s="28"/>
      <c r="D10" s="265"/>
      <c r="E10" s="273"/>
      <c r="F10" s="39" t="s">
        <v>57</v>
      </c>
      <c r="G10" s="33"/>
      <c r="H10" s="40">
        <v>0.35</v>
      </c>
      <c r="I10" s="33"/>
      <c r="J10" s="41">
        <f>'Circularity Index (SI)'!AA11</f>
        <v>0</v>
      </c>
      <c r="K10" s="33"/>
      <c r="L10" s="269"/>
      <c r="M10" s="33"/>
      <c r="N10" s="276"/>
      <c r="O10" s="33"/>
      <c r="P10" s="279"/>
      <c r="Q10" s="31"/>
      <c r="W10" s="265"/>
      <c r="X10" s="265"/>
      <c r="Y10" s="42" t="s">
        <v>58</v>
      </c>
      <c r="Z10" s="43">
        <f>SUM('Inputs - Building'!R8:R174)</f>
        <v>5000</v>
      </c>
      <c r="AA10" s="44">
        <f t="shared" si="0"/>
        <v>8.9285714285714288E-2</v>
      </c>
    </row>
    <row r="11" spans="1:27" ht="15" customHeight="1">
      <c r="C11" s="28"/>
      <c r="D11" s="265"/>
      <c r="E11" s="273"/>
      <c r="F11" s="39" t="s">
        <v>59</v>
      </c>
      <c r="G11" s="33"/>
      <c r="H11" s="40">
        <v>0.5</v>
      </c>
      <c r="I11" s="33"/>
      <c r="J11" s="41">
        <f>'Circularity Index (SI)'!AA12</f>
        <v>0.2857142857142857</v>
      </c>
      <c r="K11" s="33"/>
      <c r="L11" s="269"/>
      <c r="M11" s="33"/>
      <c r="N11" s="276"/>
      <c r="O11" s="33"/>
      <c r="P11" s="279"/>
      <c r="Q11" s="31"/>
      <c r="W11" s="265"/>
      <c r="X11" s="265"/>
      <c r="Y11" s="42" t="s">
        <v>57</v>
      </c>
      <c r="Z11" s="43">
        <f>SUM('Inputs - Building'!S8:S174)</f>
        <v>0</v>
      </c>
      <c r="AA11" s="44">
        <f t="shared" si="0"/>
        <v>0</v>
      </c>
    </row>
    <row r="12" spans="1:27" ht="15" customHeight="1">
      <c r="C12" s="28"/>
      <c r="D12" s="266"/>
      <c r="E12" s="274"/>
      <c r="F12" s="45" t="s">
        <v>60</v>
      </c>
      <c r="G12" s="33"/>
      <c r="H12" s="46">
        <v>0</v>
      </c>
      <c r="I12" s="33"/>
      <c r="J12" s="47">
        <f>'Circularity Index (SI)'!AA14+'Circularity Index (SI)'!AA13</f>
        <v>0.26785714285714285</v>
      </c>
      <c r="K12" s="33"/>
      <c r="L12" s="270"/>
      <c r="M12" s="33"/>
      <c r="N12" s="277"/>
      <c r="O12" s="33"/>
      <c r="P12" s="279"/>
      <c r="Q12" s="31"/>
      <c r="W12" s="265"/>
      <c r="X12" s="265"/>
      <c r="Y12" s="42" t="s">
        <v>59</v>
      </c>
      <c r="Z12" s="43">
        <f>SUM('Inputs - Building'!T8:T174)</f>
        <v>16000</v>
      </c>
      <c r="AA12" s="44">
        <f t="shared" si="0"/>
        <v>0.2857142857142857</v>
      </c>
    </row>
    <row r="13" spans="1:27" ht="15" customHeight="1">
      <c r="C13" s="28"/>
      <c r="D13" s="48"/>
      <c r="E13" s="281"/>
      <c r="F13" s="281"/>
      <c r="G13" s="33"/>
      <c r="H13" s="49"/>
      <c r="I13" s="50"/>
      <c r="J13" s="51"/>
      <c r="K13" s="33"/>
      <c r="L13" s="52"/>
      <c r="M13" s="33"/>
      <c r="N13" s="52"/>
      <c r="O13" s="33"/>
      <c r="P13" s="279"/>
      <c r="Q13" s="31"/>
      <c r="W13" s="265"/>
      <c r="X13" s="265"/>
      <c r="Y13" s="42" t="s">
        <v>61</v>
      </c>
      <c r="Z13" s="43">
        <f>SUM('Inputs - Building'!U8:U174)</f>
        <v>3999.9999999999991</v>
      </c>
      <c r="AA13" s="44">
        <f t="shared" si="0"/>
        <v>7.1428571428571411E-2</v>
      </c>
    </row>
    <row r="14" spans="1:27" ht="15" customHeight="1">
      <c r="C14" s="28"/>
      <c r="D14" s="48"/>
      <c r="E14" s="33"/>
      <c r="F14" s="33"/>
      <c r="G14" s="33"/>
      <c r="H14" s="33"/>
      <c r="I14" s="33"/>
      <c r="J14" s="33"/>
      <c r="K14" s="33"/>
      <c r="L14" s="33"/>
      <c r="M14" s="33"/>
      <c r="N14" s="33"/>
      <c r="O14" s="33"/>
      <c r="P14" s="279"/>
      <c r="Q14" s="31"/>
      <c r="W14" s="265"/>
      <c r="X14" s="265"/>
      <c r="Y14" s="42" t="s">
        <v>60</v>
      </c>
      <c r="Z14" s="43">
        <f>SUM('Inputs - Building'!V8:V174)</f>
        <v>11000</v>
      </c>
      <c r="AA14" s="44">
        <f t="shared" si="0"/>
        <v>0.19642857142857142</v>
      </c>
    </row>
    <row r="15" spans="1:27" ht="15" customHeight="1">
      <c r="C15" s="28"/>
      <c r="D15" s="264" t="s">
        <v>51</v>
      </c>
      <c r="E15" s="272" t="s">
        <v>62</v>
      </c>
      <c r="F15" s="32" t="s">
        <v>53</v>
      </c>
      <c r="G15" s="33"/>
      <c r="H15" s="34">
        <v>1</v>
      </c>
      <c r="I15" s="33"/>
      <c r="J15" s="53">
        <f>'Circularity Index (SI)'!AA18</f>
        <v>0</v>
      </c>
      <c r="K15" s="33"/>
      <c r="L15" s="268">
        <f>SUMPRODUCT(H15:H18,J15:J18)</f>
        <v>0</v>
      </c>
      <c r="M15" s="33"/>
      <c r="N15" s="275">
        <v>0.1</v>
      </c>
      <c r="O15" s="33"/>
      <c r="P15" s="279"/>
      <c r="Q15" s="31"/>
      <c r="W15" s="265"/>
      <c r="X15" s="266"/>
      <c r="Y15" s="54" t="s">
        <v>63</v>
      </c>
      <c r="Z15" s="55">
        <f>SUM('Inputs - Building'!F8:F174)</f>
        <v>56000</v>
      </c>
      <c r="AA15" s="56">
        <f>SUM(AA9:AA14)</f>
        <v>1</v>
      </c>
    </row>
    <row r="16" spans="1:27" ht="15" customHeight="1">
      <c r="C16" s="28"/>
      <c r="D16" s="265"/>
      <c r="E16" s="273"/>
      <c r="F16" s="39" t="s">
        <v>56</v>
      </c>
      <c r="G16" s="33"/>
      <c r="H16" s="40">
        <v>1</v>
      </c>
      <c r="I16" s="33"/>
      <c r="J16" s="57">
        <f>'Circularity Index (SI)'!AA19</f>
        <v>0</v>
      </c>
      <c r="K16" s="33"/>
      <c r="L16" s="269"/>
      <c r="M16" s="33"/>
      <c r="N16" s="276"/>
      <c r="O16" s="33"/>
      <c r="P16" s="279"/>
      <c r="Q16" s="31"/>
      <c r="W16" s="265"/>
      <c r="AA16" s="58" t="str">
        <f>IF(OR(AA15&lt;100%,AA15&gt;200%),"Sum kan ikke være over 100%","")</f>
        <v/>
      </c>
    </row>
    <row r="17" spans="3:39" ht="15" customHeight="1">
      <c r="C17" s="28"/>
      <c r="D17" s="265"/>
      <c r="E17" s="273"/>
      <c r="F17" s="39" t="s">
        <v>59</v>
      </c>
      <c r="G17" s="33"/>
      <c r="H17" s="40">
        <v>0.5</v>
      </c>
      <c r="I17" s="33"/>
      <c r="J17" s="57">
        <f>'Circularity Index (SI)'!AA20</f>
        <v>0</v>
      </c>
      <c r="K17" s="33"/>
      <c r="L17" s="269"/>
      <c r="M17" s="33"/>
      <c r="N17" s="276"/>
      <c r="O17" s="33"/>
      <c r="P17" s="279"/>
      <c r="Q17" s="59"/>
      <c r="W17" s="265"/>
      <c r="X17" s="60"/>
      <c r="Y17" s="38" t="s">
        <v>45</v>
      </c>
      <c r="Z17" s="38" t="s">
        <v>54</v>
      </c>
      <c r="AA17" s="61" t="s">
        <v>55</v>
      </c>
    </row>
    <row r="18" spans="3:39" ht="15" customHeight="1">
      <c r="C18" s="28"/>
      <c r="D18" s="266"/>
      <c r="E18" s="274"/>
      <c r="F18" s="45" t="s">
        <v>60</v>
      </c>
      <c r="G18" s="33"/>
      <c r="H18" s="46">
        <v>0</v>
      </c>
      <c r="I18" s="33"/>
      <c r="J18" s="62">
        <f>'Circularity Index (SI)'!AA22+'Circularity Index (SI)'!AA21</f>
        <v>1</v>
      </c>
      <c r="K18" s="33"/>
      <c r="L18" s="270"/>
      <c r="M18" s="33"/>
      <c r="N18" s="277"/>
      <c r="O18" s="33"/>
      <c r="P18" s="279"/>
      <c r="Q18" s="59"/>
      <c r="W18" s="265"/>
      <c r="X18" s="264" t="s">
        <v>62</v>
      </c>
      <c r="Y18" s="42" t="s">
        <v>53</v>
      </c>
      <c r="Z18" s="43">
        <f>SUM('Inputs - Fill'!L8:L48)</f>
        <v>0</v>
      </c>
      <c r="AA18" s="63">
        <f>IFERROR(Z18/'Circularity Index (SI)'!$Z$23,0)</f>
        <v>0</v>
      </c>
    </row>
    <row r="19" spans="3:39" ht="15" customHeight="1">
      <c r="C19" s="28"/>
      <c r="D19" s="48"/>
      <c r="E19" s="33"/>
      <c r="F19" s="33"/>
      <c r="G19" s="33"/>
      <c r="H19" s="33"/>
      <c r="I19" s="33"/>
      <c r="J19" s="33"/>
      <c r="K19" s="33"/>
      <c r="L19" s="33"/>
      <c r="M19" s="33"/>
      <c r="N19" s="33"/>
      <c r="O19" s="33"/>
      <c r="P19" s="279"/>
      <c r="Q19" s="31"/>
      <c r="W19" s="265"/>
      <c r="X19" s="265"/>
      <c r="Y19" s="42" t="s">
        <v>58</v>
      </c>
      <c r="Z19" s="43">
        <f>SUM('Inputs - Fill'!M8:M48)</f>
        <v>0</v>
      </c>
      <c r="AA19" s="63">
        <f>IFERROR(Z19/'Circularity Index (SI)'!$Z$23,0)</f>
        <v>0</v>
      </c>
    </row>
    <row r="20" spans="3:39" ht="15" customHeight="1">
      <c r="C20" s="28"/>
      <c r="D20" s="48"/>
      <c r="E20" s="271"/>
      <c r="F20" s="271"/>
      <c r="G20" s="33"/>
      <c r="H20" s="49"/>
      <c r="I20" s="50"/>
      <c r="J20" s="51"/>
      <c r="K20" s="33"/>
      <c r="L20" s="52"/>
      <c r="M20" s="33"/>
      <c r="N20" s="52"/>
      <c r="O20" s="33"/>
      <c r="P20" s="279"/>
      <c r="Q20" s="31"/>
      <c r="W20" s="265"/>
      <c r="X20" s="265"/>
      <c r="Y20" s="42" t="s">
        <v>59</v>
      </c>
      <c r="Z20" s="43">
        <f>SUM('Inputs - Fill'!N8:N48)</f>
        <v>0</v>
      </c>
      <c r="AA20" s="63">
        <f>IFERROR(Z20/'Circularity Index (SI)'!$Z$23,0)</f>
        <v>0</v>
      </c>
    </row>
    <row r="21" spans="3:39" ht="15" customHeight="1">
      <c r="C21" s="28"/>
      <c r="D21" s="264" t="s">
        <v>64</v>
      </c>
      <c r="E21" s="272" t="s">
        <v>52</v>
      </c>
      <c r="F21" s="32" t="s">
        <v>65</v>
      </c>
      <c r="G21" s="33"/>
      <c r="H21" s="34">
        <f>2/3</f>
        <v>0.66666666666666663</v>
      </c>
      <c r="I21" s="33"/>
      <c r="J21" s="53">
        <f>'Circularity Index (SI)'!AA27</f>
        <v>0.625</v>
      </c>
      <c r="K21" s="33"/>
      <c r="L21" s="268">
        <f>SUMPRODUCT(H21:H23,J21:J23)</f>
        <v>0.7321428571428571</v>
      </c>
      <c r="M21" s="33"/>
      <c r="N21" s="275">
        <v>0.3</v>
      </c>
      <c r="O21" s="33"/>
      <c r="P21" s="279"/>
      <c r="Q21" s="31"/>
      <c r="W21" s="265"/>
      <c r="X21" s="265"/>
      <c r="Y21" s="42" t="s">
        <v>61</v>
      </c>
      <c r="Z21" s="43">
        <f>SUM('Inputs - Fill'!O8:O48)</f>
        <v>0</v>
      </c>
      <c r="AA21" s="63">
        <f>IFERROR(Z21/'Circularity Index (SI)'!$Z$23,0)</f>
        <v>0</v>
      </c>
    </row>
    <row r="22" spans="3:39" ht="15" customHeight="1">
      <c r="C22" s="28"/>
      <c r="D22" s="265"/>
      <c r="E22" s="273"/>
      <c r="F22" s="39" t="s">
        <v>66</v>
      </c>
      <c r="G22" s="33"/>
      <c r="H22" s="40">
        <f>1/3</f>
        <v>0.33333333333333331</v>
      </c>
      <c r="I22" s="33"/>
      <c r="J22" s="57">
        <f>'Circularity Index (SI)'!AA28</f>
        <v>0.9464285714285714</v>
      </c>
      <c r="K22" s="33"/>
      <c r="L22" s="269"/>
      <c r="M22" s="33"/>
      <c r="N22" s="276"/>
      <c r="O22" s="33"/>
      <c r="P22" s="279"/>
      <c r="Q22" s="31"/>
      <c r="W22" s="265"/>
      <c r="X22" s="265"/>
      <c r="Y22" s="42" t="s">
        <v>60</v>
      </c>
      <c r="Z22" s="43">
        <f>SUM('Inputs - Fill'!P8:P48)</f>
        <v>40000</v>
      </c>
      <c r="AA22" s="63">
        <f>IFERROR(Z22/'Circularity Index (SI)'!$Z$23,0)</f>
        <v>1</v>
      </c>
    </row>
    <row r="23" spans="3:39" ht="15" customHeight="1">
      <c r="C23" s="28"/>
      <c r="D23" s="266"/>
      <c r="E23" s="274"/>
      <c r="F23" s="45" t="s">
        <v>67</v>
      </c>
      <c r="G23" s="33"/>
      <c r="H23" s="46">
        <v>0</v>
      </c>
      <c r="I23" s="33"/>
      <c r="J23" s="62">
        <f>'Circularity Index (SI)'!AA29+'Circularity Index (SI)'!AA30</f>
        <v>5.3571428571428568E-2</v>
      </c>
      <c r="K23" s="33"/>
      <c r="L23" s="270"/>
      <c r="M23" s="33"/>
      <c r="N23" s="277"/>
      <c r="O23" s="33"/>
      <c r="P23" s="280"/>
      <c r="Q23" s="64"/>
      <c r="R23" s="21"/>
      <c r="W23" s="266"/>
      <c r="X23" s="266"/>
      <c r="Y23" s="65" t="s">
        <v>63</v>
      </c>
      <c r="Z23" s="66">
        <f>SUM('Inputs - Fill'!F8:F48)</f>
        <v>40000</v>
      </c>
      <c r="AA23" s="67">
        <f>SUM(AA18:AA22)</f>
        <v>1</v>
      </c>
    </row>
    <row r="24" spans="3:39" ht="21.95" customHeight="1">
      <c r="C24" s="68"/>
      <c r="D24" s="69"/>
      <c r="E24" s="70" t="s">
        <v>68</v>
      </c>
      <c r="F24" s="69"/>
      <c r="G24" s="69"/>
      <c r="H24" s="69"/>
      <c r="I24" s="69"/>
      <c r="J24" s="69"/>
      <c r="K24" s="69"/>
      <c r="L24" s="69"/>
      <c r="M24" s="69"/>
      <c r="N24" s="69"/>
      <c r="O24" s="69"/>
      <c r="P24" s="69"/>
      <c r="Q24" s="71"/>
      <c r="AA24" s="58" t="str">
        <f>IF(OR(AA23&lt;100%,AA23&gt;200%),"Sum kan ikke være over 100%","")</f>
        <v/>
      </c>
    </row>
    <row r="25" spans="3:39" ht="15" customHeight="1">
      <c r="F25" s="20"/>
      <c r="Q25" s="20"/>
      <c r="X25" s="20" t="s">
        <v>69</v>
      </c>
      <c r="AD25" s="21"/>
      <c r="AF25" s="21"/>
    </row>
    <row r="26" spans="3:39" ht="15" customHeight="1">
      <c r="D26" s="72"/>
      <c r="E26" s="267"/>
      <c r="F26" s="267"/>
      <c r="H26" s="73"/>
      <c r="I26" s="74"/>
      <c r="J26" s="75"/>
      <c r="M26" s="21"/>
      <c r="N26" s="21"/>
      <c r="Q26" s="20"/>
      <c r="W26" s="264" t="s">
        <v>64</v>
      </c>
      <c r="X26" s="60"/>
      <c r="Y26" s="37" t="s">
        <v>45</v>
      </c>
      <c r="Z26" s="76" t="s">
        <v>54</v>
      </c>
      <c r="AA26" s="38" t="s">
        <v>55</v>
      </c>
    </row>
    <row r="27" spans="3:39" ht="15" customHeight="1">
      <c r="F27" s="20"/>
      <c r="H27" s="77"/>
      <c r="Q27" s="20"/>
      <c r="W27" s="265"/>
      <c r="X27" s="264" t="s">
        <v>52</v>
      </c>
      <c r="Y27" s="78" t="s">
        <v>65</v>
      </c>
      <c r="Z27" s="79">
        <f>SUM('Inputs - Building'!X8:X174)</f>
        <v>35000</v>
      </c>
      <c r="AA27" s="80">
        <f>IFERROR(Z27/$Z$15,0)</f>
        <v>0.625</v>
      </c>
    </row>
    <row r="28" spans="3:39" ht="15" customHeight="1">
      <c r="F28" s="20"/>
      <c r="H28" s="77"/>
      <c r="Q28" s="20"/>
      <c r="W28" s="265"/>
      <c r="X28" s="265"/>
      <c r="Y28" s="42" t="s">
        <v>70</v>
      </c>
      <c r="Z28" s="43">
        <f>SUM('Inputs - Building'!Z8:Z174)</f>
        <v>53000</v>
      </c>
      <c r="AA28" s="44">
        <f>IFERROR(Z28/$Z$15,0)</f>
        <v>0.9464285714285714</v>
      </c>
      <c r="AM28" s="77"/>
    </row>
    <row r="29" spans="3:39" ht="15" customHeight="1">
      <c r="F29" s="20"/>
      <c r="H29" s="77"/>
      <c r="Q29" s="20"/>
      <c r="W29" s="265"/>
      <c r="X29" s="265"/>
      <c r="Y29" s="42" t="s">
        <v>71</v>
      </c>
      <c r="Z29" s="43">
        <f>SUM('Inputs - Building'!AA8:AA174)</f>
        <v>2000</v>
      </c>
      <c r="AA29" s="44">
        <f>IFERROR(Z29/$Z$15,0)</f>
        <v>3.5714285714285712E-2</v>
      </c>
      <c r="AM29" s="77"/>
    </row>
    <row r="30" spans="3:39" ht="15" customHeight="1">
      <c r="F30" s="20"/>
      <c r="G30" s="77"/>
      <c r="H30" s="77"/>
      <c r="Q30" s="20"/>
      <c r="W30" s="265"/>
      <c r="X30" s="265"/>
      <c r="Y30" s="42" t="s">
        <v>67</v>
      </c>
      <c r="Z30" s="43">
        <f>SUM('Inputs - Building'!Y8:Y174)</f>
        <v>1000</v>
      </c>
      <c r="AA30" s="44">
        <f>IFERROR(Z30/$Z$15,0)</f>
        <v>1.7857142857142856E-2</v>
      </c>
      <c r="AM30" s="77"/>
    </row>
    <row r="31" spans="3:39" ht="15" customHeight="1">
      <c r="F31" s="20"/>
      <c r="Q31" s="20"/>
      <c r="W31" s="266"/>
      <c r="X31" s="266"/>
      <c r="Y31" s="54" t="s">
        <v>63</v>
      </c>
      <c r="Z31" s="81">
        <f>SUM(Z27:Z30)</f>
        <v>91000</v>
      </c>
      <c r="AA31" s="82">
        <f>SUM(AA27:AA30)</f>
        <v>1.625</v>
      </c>
      <c r="AM31" s="77"/>
    </row>
    <row r="32" spans="3:39" ht="15" customHeight="1">
      <c r="F32" s="20"/>
      <c r="Q32" s="20"/>
      <c r="AL32" s="58" t="str">
        <f>IF(OR(AA31&lt;100%,AA31&gt;200%),"Sum må være 100-200%","")</f>
        <v/>
      </c>
      <c r="AM32" s="77"/>
    </row>
    <row r="33" spans="3:28" ht="15" customHeight="1">
      <c r="F33" s="20"/>
      <c r="Q33" s="20"/>
    </row>
    <row r="34" spans="3:28" ht="15" customHeight="1">
      <c r="F34" s="20"/>
      <c r="Q34" s="20"/>
    </row>
    <row r="35" spans="3:28" ht="15" customHeight="1">
      <c r="C35" s="83"/>
      <c r="F35" s="20"/>
      <c r="Q35" s="20"/>
      <c r="X35" s="84" t="s">
        <v>72</v>
      </c>
      <c r="Z35" s="21"/>
    </row>
    <row r="36" spans="3:28" ht="23.1" customHeight="1">
      <c r="C36" s="83"/>
      <c r="F36" s="20"/>
      <c r="Q36" s="20"/>
    </row>
    <row r="37" spans="3:28" ht="15" customHeight="1">
      <c r="C37" s="83"/>
      <c r="F37" s="20"/>
      <c r="Q37" s="20"/>
      <c r="X37" s="85" t="s">
        <v>73</v>
      </c>
      <c r="Y37" s="85" t="s">
        <v>74</v>
      </c>
      <c r="Z37" s="85" t="s">
        <v>11</v>
      </c>
      <c r="AB37" s="86"/>
    </row>
    <row r="38" spans="3:28" ht="15" customHeight="1">
      <c r="C38" s="83"/>
      <c r="F38" s="20"/>
      <c r="Q38" s="20"/>
      <c r="X38" s="87" t="str">
        <f>'About the tool'!$E$12</f>
        <v>Fill in</v>
      </c>
      <c r="Y38" s="88" cm="1">
        <f t="array" ref="Y38">SIRKindex</f>
        <v>0.57321428571428568</v>
      </c>
      <c r="Z38" s="89">
        <v>2022</v>
      </c>
      <c r="AB38" s="86"/>
    </row>
    <row r="39" spans="3:28" ht="15" customHeight="1">
      <c r="F39" s="20"/>
      <c r="Q39" s="20"/>
      <c r="X39" s="87"/>
      <c r="Y39" s="90"/>
      <c r="Z39" s="89"/>
      <c r="AB39" s="86"/>
    </row>
    <row r="40" spans="3:28" ht="15" customHeight="1">
      <c r="F40" s="20"/>
      <c r="Q40" s="20"/>
      <c r="X40" s="87"/>
      <c r="Y40" s="90"/>
      <c r="Z40" s="89"/>
      <c r="AB40" s="86"/>
    </row>
    <row r="41" spans="3:28" ht="15" customHeight="1">
      <c r="F41" s="20"/>
      <c r="Q41" s="20"/>
      <c r="X41" s="91"/>
      <c r="Y41" s="92"/>
      <c r="Z41" s="93"/>
      <c r="AB41" s="86"/>
    </row>
    <row r="42" spans="3:28" ht="15" customHeight="1">
      <c r="F42" s="20"/>
      <c r="Q42" s="20"/>
      <c r="AA42" s="86"/>
      <c r="AB42" s="86"/>
    </row>
    <row r="43" spans="3:28" ht="15" customHeight="1">
      <c r="F43" s="20"/>
      <c r="Q43" s="20"/>
      <c r="AA43" s="86"/>
      <c r="AB43" s="86"/>
    </row>
    <row r="44" spans="3:28" ht="15" customHeight="1">
      <c r="F44" s="20"/>
      <c r="Q44" s="20"/>
      <c r="X44" s="84" t="s">
        <v>75</v>
      </c>
      <c r="Y44" s="86"/>
      <c r="Z44" s="86"/>
      <c r="AA44" s="86"/>
      <c r="AB44" s="86"/>
    </row>
    <row r="45" spans="3:28" ht="15" customHeight="1">
      <c r="F45" s="20"/>
      <c r="Q45" s="20"/>
      <c r="X45" s="86"/>
      <c r="Y45" s="86"/>
      <c r="Z45" s="86"/>
      <c r="AA45" s="86"/>
      <c r="AB45" s="86"/>
    </row>
    <row r="46" spans="3:28" ht="30" customHeight="1">
      <c r="F46" s="20"/>
      <c r="Q46" s="20"/>
      <c r="X46" s="94" t="s">
        <v>76</v>
      </c>
      <c r="Y46" s="95" t="s">
        <v>77</v>
      </c>
      <c r="Z46" s="96" t="s">
        <v>78</v>
      </c>
      <c r="AA46" s="97" t="s">
        <v>79</v>
      </c>
      <c r="AB46" s="86"/>
    </row>
    <row r="47" spans="3:28" ht="15" customHeight="1">
      <c r="F47" s="20"/>
      <c r="Q47" s="20"/>
      <c r="X47" s="98">
        <v>2020</v>
      </c>
      <c r="Y47" s="99">
        <v>0</v>
      </c>
      <c r="Z47" s="100">
        <v>0.5</v>
      </c>
      <c r="AA47" s="101">
        <v>0.5</v>
      </c>
      <c r="AB47" s="86"/>
    </row>
    <row r="48" spans="3:28" ht="15" customHeight="1">
      <c r="F48" s="20"/>
      <c r="Q48" s="20"/>
      <c r="X48" s="98">
        <v>2030</v>
      </c>
      <c r="Y48" s="102">
        <v>0.5</v>
      </c>
      <c r="Z48" s="100">
        <v>0.22500000000000001</v>
      </c>
      <c r="AA48" s="101">
        <v>0.27500000000000002</v>
      </c>
      <c r="AB48" s="86"/>
    </row>
    <row r="49" spans="6:44" ht="15" customHeight="1">
      <c r="F49" s="20"/>
      <c r="Q49" s="20"/>
      <c r="X49" s="98">
        <v>2040</v>
      </c>
      <c r="Y49" s="102">
        <v>0.72499999999999998</v>
      </c>
      <c r="Z49" s="100">
        <v>0.113</v>
      </c>
      <c r="AA49" s="101">
        <v>0.16200000000000001</v>
      </c>
      <c r="AB49" s="86"/>
    </row>
    <row r="50" spans="6:44" ht="15" customHeight="1">
      <c r="F50" s="20"/>
      <c r="Q50" s="20"/>
      <c r="U50" s="21"/>
      <c r="X50" s="103">
        <v>2050</v>
      </c>
      <c r="Y50" s="104">
        <v>0.95</v>
      </c>
      <c r="Z50" s="105">
        <v>0</v>
      </c>
      <c r="AA50" s="106">
        <v>0.05</v>
      </c>
      <c r="AB50" s="86"/>
    </row>
    <row r="51" spans="6:44" ht="15" customHeight="1">
      <c r="F51" s="20"/>
      <c r="Q51" s="20"/>
      <c r="AB51" s="86"/>
    </row>
    <row r="52" spans="6:44" ht="15" customHeight="1">
      <c r="F52" s="20"/>
      <c r="Q52" s="20"/>
      <c r="AB52" s="86"/>
    </row>
    <row r="53" spans="6:44" ht="15" customHeight="1">
      <c r="F53" s="20"/>
      <c r="Q53" s="20"/>
      <c r="AB53" s="86"/>
    </row>
    <row r="54" spans="6:44" ht="12.95">
      <c r="F54" s="20"/>
      <c r="Q54" s="20"/>
      <c r="AB54" s="86"/>
    </row>
    <row r="55" spans="6:44">
      <c r="F55" s="20"/>
      <c r="Q55" s="20"/>
    </row>
    <row r="56" spans="6:44">
      <c r="F56" s="20"/>
      <c r="Q56" s="20"/>
    </row>
    <row r="57" spans="6:44">
      <c r="F57" s="20"/>
      <c r="Q57" s="20"/>
    </row>
    <row r="58" spans="6:44">
      <c r="F58" s="20"/>
      <c r="Q58" s="20"/>
    </row>
    <row r="59" spans="6:44">
      <c r="F59" s="20"/>
      <c r="Q59" s="20"/>
    </row>
    <row r="60" spans="6:44">
      <c r="F60" s="20"/>
      <c r="Q60" s="20"/>
    </row>
    <row r="61" spans="6:44">
      <c r="F61" s="20"/>
      <c r="Q61" s="20"/>
    </row>
    <row r="62" spans="6:44">
      <c r="F62" s="20"/>
      <c r="Q62" s="20"/>
    </row>
    <row r="63" spans="6:44">
      <c r="F63" s="20"/>
      <c r="Q63" s="20"/>
      <c r="AR63" s="21"/>
    </row>
    <row r="64" spans="6:44">
      <c r="F64" s="20"/>
      <c r="Q64" s="20"/>
      <c r="AR64" s="21"/>
    </row>
    <row r="65" spans="6:47">
      <c r="F65" s="20"/>
      <c r="Q65" s="20"/>
      <c r="AO65" s="83"/>
      <c r="AP65" s="83"/>
      <c r="AQ65" s="83"/>
      <c r="AR65" s="83"/>
      <c r="AS65" s="83"/>
      <c r="AU65" s="107"/>
    </row>
    <row r="66" spans="6:47">
      <c r="F66" s="20"/>
      <c r="Q66" s="20"/>
      <c r="AL66" s="21"/>
      <c r="AN66" s="21"/>
      <c r="AP66" s="21"/>
      <c r="AR66" s="21"/>
    </row>
    <row r="67" spans="6:47">
      <c r="F67" s="20"/>
      <c r="Q67" s="20"/>
      <c r="AL67" s="21"/>
      <c r="AN67" s="21"/>
      <c r="AP67" s="21"/>
      <c r="AR67" s="21"/>
    </row>
    <row r="68" spans="6:47">
      <c r="F68" s="20"/>
      <c r="Q68" s="20"/>
      <c r="AB68" s="108"/>
      <c r="AL68" s="21"/>
      <c r="AN68" s="21"/>
      <c r="AP68" s="21"/>
      <c r="AR68" s="21"/>
    </row>
    <row r="69" spans="6:47">
      <c r="K69" s="21"/>
      <c r="M69" s="21"/>
      <c r="O69" s="21"/>
      <c r="AB69" s="109"/>
      <c r="AL69" s="21"/>
      <c r="AN69" s="21"/>
      <c r="AP69" s="21"/>
      <c r="AR69" s="21"/>
    </row>
    <row r="70" spans="6:47">
      <c r="K70" s="21"/>
      <c r="M70" s="21"/>
      <c r="O70" s="21"/>
      <c r="AB70" s="109"/>
      <c r="AL70" s="21"/>
      <c r="AN70" s="21"/>
      <c r="AP70" s="21"/>
      <c r="AR70" s="21"/>
    </row>
    <row r="71" spans="6:47">
      <c r="K71" s="21"/>
      <c r="M71" s="21"/>
      <c r="O71" s="21"/>
      <c r="AB71" s="109"/>
      <c r="AL71" s="21"/>
      <c r="AN71" s="21"/>
      <c r="AP71" s="21"/>
      <c r="AR71" s="21"/>
    </row>
    <row r="72" spans="6:47">
      <c r="K72" s="21"/>
      <c r="M72" s="21"/>
      <c r="O72" s="21"/>
      <c r="AB72" s="109"/>
      <c r="AL72" s="21"/>
      <c r="AN72" s="21"/>
      <c r="AP72" s="21"/>
      <c r="AR72" s="21"/>
    </row>
    <row r="73" spans="6:47">
      <c r="K73" s="21"/>
      <c r="M73" s="21"/>
      <c r="O73" s="21"/>
      <c r="Z73" s="21"/>
      <c r="AL73" s="21"/>
      <c r="AN73" s="21"/>
      <c r="AP73" s="21"/>
      <c r="AR73" s="21"/>
    </row>
    <row r="74" spans="6:47">
      <c r="K74" s="21"/>
      <c r="M74" s="21"/>
      <c r="O74" s="21"/>
      <c r="Z74" s="21"/>
      <c r="AL74" s="21"/>
      <c r="AR74" s="21"/>
    </row>
    <row r="75" spans="6:47">
      <c r="K75" s="21"/>
      <c r="M75" s="21"/>
      <c r="O75" s="21"/>
      <c r="Z75" s="21"/>
      <c r="AL75" s="21"/>
      <c r="AR75" s="21"/>
    </row>
    <row r="76" spans="6:47">
      <c r="K76" s="21"/>
      <c r="M76" s="21"/>
      <c r="O76" s="21"/>
      <c r="Z76" s="21"/>
      <c r="AL76" s="21"/>
      <c r="AR76" s="21"/>
    </row>
    <row r="77" spans="6:47">
      <c r="K77" s="21"/>
      <c r="M77" s="21"/>
      <c r="O77" s="21"/>
      <c r="Z77" s="21"/>
      <c r="AL77" s="21"/>
      <c r="AR77" s="21"/>
    </row>
    <row r="78" spans="6:47">
      <c r="K78" s="21"/>
      <c r="M78" s="21"/>
      <c r="O78" s="21"/>
      <c r="Z78" s="21"/>
      <c r="AL78" s="21"/>
      <c r="AR78" s="21"/>
    </row>
    <row r="79" spans="6:47">
      <c r="K79" s="21"/>
      <c r="M79" s="21"/>
      <c r="O79" s="21"/>
      <c r="Z79" s="21"/>
      <c r="AL79" s="21"/>
      <c r="AN79" s="21"/>
      <c r="AP79" s="21"/>
      <c r="AR79" s="21"/>
    </row>
    <row r="80" spans="6:47">
      <c r="K80" s="21"/>
      <c r="M80" s="21"/>
      <c r="O80" s="21"/>
      <c r="AL80" s="21"/>
      <c r="AN80" s="21"/>
      <c r="AP80" s="21"/>
      <c r="AR80" s="21"/>
    </row>
    <row r="81" spans="11:44">
      <c r="K81" s="21"/>
      <c r="M81" s="21"/>
      <c r="O81" s="21"/>
      <c r="AL81" s="21"/>
      <c r="AN81" s="21"/>
      <c r="AP81" s="21"/>
      <c r="AR81" s="21"/>
    </row>
    <row r="82" spans="11:44">
      <c r="K82" s="21"/>
      <c r="M82" s="21"/>
      <c r="O82" s="21"/>
      <c r="AL82" s="21"/>
      <c r="AN82" s="21"/>
      <c r="AP82" s="21"/>
      <c r="AR82" s="21"/>
    </row>
    <row r="83" spans="11:44">
      <c r="K83" s="21"/>
      <c r="M83" s="21"/>
      <c r="O83" s="21"/>
      <c r="AL83" s="21"/>
      <c r="AN83" s="21"/>
      <c r="AP83" s="21"/>
      <c r="AR83" s="21"/>
    </row>
    <row r="84" spans="11:44">
      <c r="K84" s="21"/>
      <c r="M84" s="21"/>
      <c r="O84" s="21"/>
    </row>
    <row r="85" spans="11:44">
      <c r="K85" s="21"/>
      <c r="M85" s="21"/>
      <c r="O85" s="21"/>
    </row>
    <row r="86" spans="11:44">
      <c r="K86" s="21"/>
      <c r="M86" s="21"/>
      <c r="O86" s="21"/>
    </row>
    <row r="87" spans="11:44">
      <c r="K87" s="21"/>
      <c r="M87" s="21"/>
      <c r="O87" s="21"/>
    </row>
    <row r="88" spans="11:44">
      <c r="K88" s="21"/>
      <c r="M88" s="21"/>
      <c r="O88" s="21"/>
    </row>
    <row r="89" spans="11:44">
      <c r="K89" s="21"/>
      <c r="M89" s="21"/>
      <c r="O89" s="21"/>
    </row>
    <row r="90" spans="11:44">
      <c r="K90" s="21"/>
      <c r="M90" s="21"/>
      <c r="O90" s="21"/>
    </row>
    <row r="91" spans="11:44">
      <c r="K91" s="21"/>
      <c r="M91" s="21"/>
      <c r="O91" s="21"/>
    </row>
    <row r="92" spans="11:44">
      <c r="K92" s="21"/>
      <c r="M92" s="21"/>
      <c r="O92" s="21"/>
    </row>
    <row r="93" spans="11:44">
      <c r="K93" s="21"/>
      <c r="M93" s="21"/>
      <c r="O93" s="21"/>
    </row>
    <row r="94" spans="11:44">
      <c r="K94" s="21"/>
      <c r="M94" s="21"/>
      <c r="O94" s="21"/>
    </row>
    <row r="95" spans="11:44">
      <c r="K95" s="21"/>
      <c r="M95" s="21"/>
      <c r="O95" s="21"/>
    </row>
    <row r="96" spans="11:44">
      <c r="K96" s="21"/>
      <c r="M96" s="21"/>
      <c r="O96" s="21"/>
    </row>
    <row r="97" spans="11:15">
      <c r="K97" s="21"/>
      <c r="M97" s="21"/>
      <c r="O97" s="21"/>
    </row>
    <row r="98" spans="11:15">
      <c r="K98" s="21"/>
      <c r="M98" s="21"/>
      <c r="O98" s="21"/>
    </row>
    <row r="99" spans="11:15">
      <c r="K99" s="21"/>
      <c r="M99" s="21"/>
      <c r="O99" s="21"/>
    </row>
    <row r="100" spans="11:15">
      <c r="K100" s="21"/>
      <c r="M100" s="21"/>
      <c r="O100" s="21"/>
    </row>
    <row r="101" spans="11:15">
      <c r="K101" s="21"/>
      <c r="M101" s="21"/>
      <c r="O101" s="21"/>
    </row>
    <row r="102" spans="11:15">
      <c r="K102" s="21"/>
      <c r="M102" s="21"/>
      <c r="O102" s="21"/>
    </row>
    <row r="103" spans="11:15">
      <c r="K103" s="21"/>
      <c r="M103" s="21"/>
      <c r="O103" s="21"/>
    </row>
    <row r="104" spans="11:15">
      <c r="K104" s="21"/>
      <c r="M104" s="21"/>
      <c r="O104" s="21"/>
    </row>
    <row r="105" spans="11:15">
      <c r="K105" s="21"/>
      <c r="M105" s="21"/>
      <c r="O105" s="21"/>
    </row>
    <row r="106" spans="11:15">
      <c r="K106" s="21"/>
      <c r="M106" s="21"/>
      <c r="O106" s="21"/>
    </row>
    <row r="107" spans="11:15">
      <c r="K107" s="21"/>
      <c r="M107" s="21"/>
      <c r="O107" s="21"/>
    </row>
    <row r="108" spans="11:15">
      <c r="K108" s="21"/>
      <c r="M108" s="21"/>
      <c r="O108" s="21"/>
    </row>
    <row r="109" spans="11:15">
      <c r="K109" s="21"/>
      <c r="M109" s="21"/>
      <c r="O109" s="21"/>
    </row>
    <row r="110" spans="11:15">
      <c r="K110" s="21"/>
      <c r="M110" s="21"/>
      <c r="O110" s="21"/>
    </row>
    <row r="111" spans="11:15">
      <c r="K111" s="21"/>
      <c r="M111" s="21"/>
      <c r="O111" s="21"/>
    </row>
    <row r="112" spans="11:15">
      <c r="K112" s="21"/>
      <c r="M112" s="21"/>
      <c r="O112" s="21"/>
    </row>
    <row r="113" spans="11:15">
      <c r="K113" s="21"/>
      <c r="M113" s="21"/>
      <c r="O113" s="21"/>
    </row>
    <row r="114" spans="11:15">
      <c r="K114" s="21"/>
      <c r="M114" s="21"/>
      <c r="O114" s="21"/>
    </row>
    <row r="115" spans="11:15">
      <c r="K115" s="21"/>
      <c r="M115" s="21"/>
      <c r="O115" s="21"/>
    </row>
    <row r="116" spans="11:15">
      <c r="K116" s="21"/>
      <c r="M116" s="21"/>
      <c r="O116" s="21"/>
    </row>
    <row r="117" spans="11:15">
      <c r="K117" s="21"/>
      <c r="M117" s="21"/>
      <c r="O117" s="21"/>
    </row>
    <row r="118" spans="11:15">
      <c r="K118" s="21"/>
      <c r="M118" s="21"/>
      <c r="O118" s="21"/>
    </row>
    <row r="119" spans="11:15">
      <c r="K119" s="21"/>
      <c r="M119" s="21"/>
      <c r="O119" s="21"/>
    </row>
    <row r="120" spans="11:15">
      <c r="K120" s="21"/>
      <c r="M120" s="21"/>
      <c r="O120" s="21"/>
    </row>
    <row r="121" spans="11:15">
      <c r="K121" s="21"/>
      <c r="M121" s="21"/>
      <c r="O121" s="21"/>
    </row>
    <row r="122" spans="11:15">
      <c r="K122" s="21"/>
      <c r="M122" s="21"/>
      <c r="O122" s="21"/>
    </row>
    <row r="123" spans="11:15">
      <c r="K123" s="21"/>
      <c r="M123" s="21"/>
      <c r="O123" s="21"/>
    </row>
    <row r="124" spans="11:15">
      <c r="K124" s="21"/>
      <c r="M124" s="21"/>
      <c r="O124" s="21"/>
    </row>
    <row r="125" spans="11:15">
      <c r="K125" s="21"/>
      <c r="M125" s="21"/>
      <c r="O125" s="21"/>
    </row>
    <row r="126" spans="11:15">
      <c r="K126" s="21"/>
      <c r="M126" s="21"/>
      <c r="O126" s="21"/>
    </row>
    <row r="127" spans="11:15">
      <c r="K127" s="21"/>
      <c r="M127" s="21"/>
      <c r="O127" s="21"/>
    </row>
    <row r="128" spans="11:15">
      <c r="K128" s="21"/>
      <c r="M128" s="21"/>
      <c r="O128" s="21"/>
    </row>
    <row r="129" spans="11:15">
      <c r="K129" s="21"/>
      <c r="M129" s="21"/>
      <c r="O129" s="21"/>
    </row>
    <row r="130" spans="11:15">
      <c r="K130" s="21"/>
      <c r="M130" s="21"/>
      <c r="O130" s="21"/>
    </row>
    <row r="131" spans="11:15">
      <c r="K131" s="21"/>
      <c r="M131" s="21"/>
      <c r="O131" s="21"/>
    </row>
    <row r="132" spans="11:15">
      <c r="K132" s="21"/>
      <c r="M132" s="21"/>
      <c r="O132" s="21"/>
    </row>
    <row r="133" spans="11:15">
      <c r="K133" s="21"/>
      <c r="M133" s="21"/>
      <c r="O133" s="21"/>
    </row>
    <row r="134" spans="11:15">
      <c r="K134" s="21"/>
      <c r="M134" s="21"/>
      <c r="O134" s="21"/>
    </row>
    <row r="135" spans="11:15">
      <c r="K135" s="21"/>
      <c r="M135" s="21"/>
      <c r="O135" s="21"/>
    </row>
    <row r="136" spans="11:15">
      <c r="K136" s="21"/>
      <c r="M136" s="21"/>
      <c r="O136" s="21"/>
    </row>
    <row r="137" spans="11:15">
      <c r="K137" s="21"/>
      <c r="M137" s="21"/>
      <c r="O137" s="21"/>
    </row>
    <row r="138" spans="11:15">
      <c r="K138" s="21"/>
      <c r="M138" s="21"/>
      <c r="O138" s="21"/>
    </row>
    <row r="139" spans="11:15">
      <c r="K139" s="21"/>
      <c r="M139" s="21"/>
      <c r="O139" s="21"/>
    </row>
    <row r="140" spans="11:15">
      <c r="K140" s="21"/>
      <c r="M140" s="21"/>
      <c r="O140" s="21"/>
    </row>
    <row r="141" spans="11:15">
      <c r="K141" s="21"/>
      <c r="M141" s="21"/>
      <c r="O141" s="21"/>
    </row>
    <row r="142" spans="11:15">
      <c r="K142" s="21"/>
      <c r="M142" s="21"/>
      <c r="O142" s="21"/>
    </row>
    <row r="143" spans="11:15">
      <c r="K143" s="21"/>
      <c r="M143" s="21"/>
      <c r="O143" s="21"/>
    </row>
    <row r="144" spans="11:15">
      <c r="K144" s="21"/>
      <c r="M144" s="21"/>
      <c r="O144" s="21"/>
    </row>
    <row r="145" spans="11:15">
      <c r="K145" s="21"/>
      <c r="M145" s="21"/>
      <c r="O145" s="21"/>
    </row>
    <row r="146" spans="11:15">
      <c r="K146" s="21"/>
      <c r="M146" s="21"/>
      <c r="O146" s="21"/>
    </row>
    <row r="147" spans="11:15">
      <c r="K147" s="21"/>
      <c r="M147" s="21"/>
      <c r="O147" s="21"/>
    </row>
    <row r="148" spans="11:15">
      <c r="K148" s="21"/>
      <c r="M148" s="21"/>
      <c r="O148" s="21"/>
    </row>
    <row r="149" spans="11:15">
      <c r="K149" s="21"/>
      <c r="M149" s="21"/>
      <c r="O149" s="21"/>
    </row>
    <row r="150" spans="11:15">
      <c r="K150" s="21"/>
      <c r="M150" s="21"/>
      <c r="O150" s="21"/>
    </row>
    <row r="151" spans="11:15">
      <c r="K151" s="21"/>
      <c r="M151" s="21"/>
      <c r="O151" s="21"/>
    </row>
    <row r="152" spans="11:15">
      <c r="K152" s="21"/>
      <c r="M152" s="21"/>
      <c r="O152" s="21"/>
    </row>
    <row r="153" spans="11:15">
      <c r="K153" s="21"/>
      <c r="M153" s="21"/>
      <c r="O153" s="21"/>
    </row>
    <row r="154" spans="11:15">
      <c r="K154" s="21"/>
      <c r="M154" s="21"/>
      <c r="O154" s="21"/>
    </row>
    <row r="155" spans="11:15">
      <c r="K155" s="21"/>
      <c r="M155" s="21"/>
      <c r="O155" s="21"/>
    </row>
    <row r="156" spans="11:15">
      <c r="K156" s="21"/>
      <c r="M156" s="21"/>
      <c r="O156" s="21"/>
    </row>
    <row r="157" spans="11:15">
      <c r="K157" s="21"/>
      <c r="M157" s="21"/>
      <c r="O157" s="21"/>
    </row>
    <row r="158" spans="11:15">
      <c r="K158" s="21"/>
      <c r="M158" s="21"/>
      <c r="O158" s="21"/>
    </row>
    <row r="159" spans="11:15">
      <c r="K159" s="21"/>
      <c r="M159" s="21"/>
      <c r="O159" s="21"/>
    </row>
    <row r="160" spans="11:15">
      <c r="K160" s="21"/>
      <c r="M160" s="21"/>
      <c r="O160" s="21"/>
    </row>
    <row r="161" spans="11:15">
      <c r="K161" s="21"/>
      <c r="M161" s="21"/>
      <c r="O161" s="21"/>
    </row>
    <row r="162" spans="11:15">
      <c r="K162" s="21"/>
      <c r="M162" s="21"/>
      <c r="O162" s="21"/>
    </row>
    <row r="163" spans="11:15">
      <c r="K163" s="21"/>
      <c r="M163" s="21"/>
      <c r="O163" s="21"/>
    </row>
    <row r="164" spans="11:15">
      <c r="K164" s="21"/>
      <c r="M164" s="21"/>
      <c r="O164" s="21"/>
    </row>
    <row r="165" spans="11:15">
      <c r="K165" s="21"/>
      <c r="M165" s="21"/>
      <c r="O165" s="21"/>
    </row>
    <row r="166" spans="11:15">
      <c r="K166" s="21"/>
      <c r="M166" s="21"/>
      <c r="O166" s="21"/>
    </row>
    <row r="167" spans="11:15">
      <c r="K167" s="21"/>
      <c r="M167" s="21"/>
      <c r="O167" s="21"/>
    </row>
    <row r="168" spans="11:15">
      <c r="K168" s="21"/>
      <c r="M168" s="21"/>
      <c r="O168" s="21"/>
    </row>
    <row r="169" spans="11:15">
      <c r="K169" s="21"/>
      <c r="M169" s="21"/>
      <c r="O169" s="21"/>
    </row>
    <row r="170" spans="11:15">
      <c r="K170" s="21"/>
      <c r="M170" s="21"/>
      <c r="O170" s="21"/>
    </row>
    <row r="171" spans="11:15">
      <c r="K171" s="21"/>
      <c r="M171" s="21"/>
      <c r="O171" s="21"/>
    </row>
    <row r="172" spans="11:15">
      <c r="K172" s="21"/>
      <c r="M172" s="21"/>
      <c r="O172" s="21"/>
    </row>
    <row r="173" spans="11:15">
      <c r="K173" s="21"/>
      <c r="M173" s="21"/>
      <c r="O173" s="21"/>
    </row>
    <row r="174" spans="11:15">
      <c r="K174" s="21"/>
      <c r="M174" s="21"/>
      <c r="O174" s="21"/>
    </row>
    <row r="175" spans="11:15">
      <c r="K175" s="21"/>
      <c r="M175" s="21"/>
      <c r="O175" s="21"/>
    </row>
    <row r="176" spans="11:15">
      <c r="K176" s="21"/>
      <c r="M176" s="21"/>
      <c r="O176" s="21"/>
    </row>
    <row r="177" spans="11:15">
      <c r="K177" s="21"/>
      <c r="M177" s="21"/>
      <c r="O177" s="21"/>
    </row>
    <row r="178" spans="11:15">
      <c r="K178" s="21"/>
      <c r="M178" s="21"/>
      <c r="O178" s="21"/>
    </row>
    <row r="179" spans="11:15">
      <c r="K179" s="21"/>
      <c r="M179" s="21"/>
      <c r="O179" s="21"/>
    </row>
    <row r="180" spans="11:15">
      <c r="K180" s="21"/>
      <c r="M180" s="21"/>
      <c r="O180" s="21"/>
    </row>
    <row r="181" spans="11:15">
      <c r="K181" s="21"/>
      <c r="M181" s="21"/>
      <c r="O181" s="21"/>
    </row>
    <row r="182" spans="11:15">
      <c r="K182" s="21"/>
      <c r="M182" s="21"/>
      <c r="O182" s="21"/>
    </row>
    <row r="183" spans="11:15">
      <c r="K183" s="21"/>
      <c r="M183" s="21"/>
      <c r="O183" s="21"/>
    </row>
    <row r="184" spans="11:15">
      <c r="K184" s="21"/>
      <c r="M184" s="21"/>
      <c r="O184" s="21"/>
    </row>
    <row r="185" spans="11:15">
      <c r="K185" s="21"/>
      <c r="M185" s="21"/>
      <c r="O185" s="21"/>
    </row>
    <row r="186" spans="11:15">
      <c r="K186" s="21"/>
      <c r="M186" s="21"/>
      <c r="O186" s="21"/>
    </row>
    <row r="187" spans="11:15">
      <c r="K187" s="21"/>
      <c r="M187" s="21"/>
      <c r="O187" s="21"/>
    </row>
    <row r="188" spans="11:15">
      <c r="K188" s="21"/>
      <c r="M188" s="21"/>
      <c r="O188" s="21"/>
    </row>
    <row r="189" spans="11:15">
      <c r="K189" s="21"/>
      <c r="M189" s="21"/>
      <c r="O189" s="21"/>
    </row>
    <row r="190" spans="11:15">
      <c r="K190" s="21"/>
      <c r="M190" s="21"/>
      <c r="O190" s="21"/>
    </row>
    <row r="191" spans="11:15">
      <c r="K191" s="21"/>
      <c r="M191" s="21"/>
      <c r="O191" s="21"/>
    </row>
    <row r="192" spans="11:15">
      <c r="K192" s="21"/>
      <c r="M192" s="21"/>
      <c r="O192" s="21"/>
    </row>
    <row r="193" spans="11:15">
      <c r="K193" s="21"/>
      <c r="M193" s="21"/>
      <c r="O193" s="21"/>
    </row>
    <row r="194" spans="11:15">
      <c r="K194" s="21"/>
      <c r="M194" s="21"/>
      <c r="O194" s="21"/>
    </row>
    <row r="195" spans="11:15">
      <c r="K195" s="21"/>
      <c r="M195" s="21"/>
      <c r="O195" s="21"/>
    </row>
    <row r="196" spans="11:15">
      <c r="K196" s="21"/>
      <c r="M196" s="21"/>
      <c r="O196" s="21"/>
    </row>
    <row r="197" spans="11:15">
      <c r="K197" s="21"/>
      <c r="M197" s="21"/>
      <c r="O197" s="21"/>
    </row>
    <row r="198" spans="11:15">
      <c r="K198" s="21"/>
      <c r="M198" s="21"/>
      <c r="O198" s="21"/>
    </row>
    <row r="199" spans="11:15">
      <c r="K199" s="21"/>
      <c r="M199" s="21"/>
      <c r="O199" s="21"/>
    </row>
    <row r="200" spans="11:15">
      <c r="K200" s="21"/>
      <c r="M200" s="21"/>
      <c r="O200" s="21"/>
    </row>
    <row r="201" spans="11:15">
      <c r="K201" s="21"/>
      <c r="M201" s="21"/>
      <c r="O201" s="21"/>
    </row>
    <row r="202" spans="11:15">
      <c r="K202" s="21"/>
      <c r="M202" s="21"/>
      <c r="O202" s="21"/>
    </row>
    <row r="203" spans="11:15">
      <c r="K203" s="21"/>
      <c r="M203" s="21"/>
      <c r="O203" s="21"/>
    </row>
    <row r="204" spans="11:15">
      <c r="K204" s="21"/>
      <c r="M204" s="21"/>
      <c r="O204" s="21"/>
    </row>
    <row r="205" spans="11:15">
      <c r="K205" s="21"/>
      <c r="M205" s="21"/>
      <c r="O205" s="21"/>
    </row>
    <row r="206" spans="11:15">
      <c r="K206" s="21"/>
      <c r="M206" s="21"/>
      <c r="O206" s="21"/>
    </row>
    <row r="207" spans="11:15">
      <c r="K207" s="21"/>
      <c r="M207" s="21"/>
      <c r="O207" s="21"/>
    </row>
    <row r="208" spans="11:15">
      <c r="K208" s="21"/>
      <c r="M208" s="21"/>
      <c r="O208" s="21"/>
    </row>
    <row r="209" spans="11:15">
      <c r="K209" s="21"/>
      <c r="M209" s="21"/>
      <c r="O209" s="21"/>
    </row>
    <row r="210" spans="11:15">
      <c r="K210" s="21"/>
      <c r="M210" s="21"/>
      <c r="O210" s="21"/>
    </row>
    <row r="211" spans="11:15">
      <c r="K211" s="21"/>
      <c r="M211" s="21"/>
      <c r="O211" s="21"/>
    </row>
    <row r="212" spans="11:15">
      <c r="K212" s="21"/>
      <c r="M212" s="21"/>
      <c r="O212" s="21"/>
    </row>
    <row r="213" spans="11:15">
      <c r="K213" s="21"/>
      <c r="M213" s="21"/>
      <c r="O213" s="21"/>
    </row>
    <row r="214" spans="11:15">
      <c r="K214" s="21"/>
      <c r="M214" s="21"/>
      <c r="O214" s="21"/>
    </row>
    <row r="215" spans="11:15">
      <c r="K215" s="21"/>
      <c r="M215" s="21"/>
      <c r="O215" s="21"/>
    </row>
    <row r="216" spans="11:15">
      <c r="K216" s="21"/>
      <c r="M216" s="21"/>
      <c r="O216" s="21"/>
    </row>
    <row r="217" spans="11:15">
      <c r="K217" s="21"/>
      <c r="M217" s="21"/>
      <c r="O217" s="21"/>
    </row>
    <row r="218" spans="11:15">
      <c r="K218" s="21"/>
      <c r="M218" s="21"/>
      <c r="O218" s="21"/>
    </row>
    <row r="219" spans="11:15">
      <c r="K219" s="21"/>
      <c r="M219" s="21"/>
      <c r="O219" s="21"/>
    </row>
    <row r="220" spans="11:15">
      <c r="K220" s="21"/>
      <c r="M220" s="21"/>
      <c r="O220" s="21"/>
    </row>
    <row r="221" spans="11:15">
      <c r="K221" s="21"/>
      <c r="M221" s="21"/>
      <c r="O221" s="21"/>
    </row>
    <row r="222" spans="11:15">
      <c r="K222" s="21"/>
      <c r="M222" s="21"/>
      <c r="O222" s="21"/>
    </row>
    <row r="223" spans="11:15">
      <c r="K223" s="21"/>
      <c r="M223" s="21"/>
      <c r="O223" s="21"/>
    </row>
    <row r="224" spans="11:15">
      <c r="K224" s="21"/>
      <c r="M224" s="21"/>
      <c r="O224" s="21"/>
    </row>
    <row r="225" spans="11:15">
      <c r="K225" s="21"/>
      <c r="M225" s="21"/>
      <c r="O225" s="21"/>
    </row>
    <row r="226" spans="11:15">
      <c r="K226" s="21"/>
      <c r="M226" s="21"/>
      <c r="O226" s="21"/>
    </row>
    <row r="227" spans="11:15">
      <c r="K227" s="21"/>
      <c r="M227" s="21"/>
      <c r="O227" s="21"/>
    </row>
    <row r="228" spans="11:15">
      <c r="K228" s="21"/>
      <c r="M228" s="21"/>
      <c r="O228" s="21"/>
    </row>
    <row r="229" spans="11:15">
      <c r="K229" s="21"/>
      <c r="M229" s="21"/>
      <c r="O229" s="21"/>
    </row>
    <row r="230" spans="11:15">
      <c r="K230" s="21"/>
      <c r="M230" s="21"/>
      <c r="O230" s="21"/>
    </row>
    <row r="231" spans="11:15">
      <c r="K231" s="21"/>
      <c r="M231" s="21"/>
      <c r="O231" s="21"/>
    </row>
    <row r="232" spans="11:15">
      <c r="K232" s="21"/>
      <c r="M232" s="21"/>
      <c r="O232" s="21"/>
    </row>
    <row r="233" spans="11:15">
      <c r="K233" s="21"/>
      <c r="M233" s="21"/>
      <c r="O233" s="21"/>
    </row>
    <row r="234" spans="11:15">
      <c r="K234" s="21"/>
      <c r="M234" s="21"/>
      <c r="O234" s="21"/>
    </row>
    <row r="235" spans="11:15">
      <c r="K235" s="21"/>
      <c r="M235" s="21"/>
      <c r="O235" s="21"/>
    </row>
    <row r="236" spans="11:15">
      <c r="K236" s="21"/>
      <c r="M236" s="21"/>
      <c r="O236" s="21"/>
    </row>
    <row r="237" spans="11:15">
      <c r="K237" s="21"/>
      <c r="M237" s="21"/>
      <c r="O237" s="21"/>
    </row>
    <row r="238" spans="11:15">
      <c r="K238" s="21"/>
      <c r="M238" s="21"/>
      <c r="O238" s="21"/>
    </row>
    <row r="239" spans="11:15">
      <c r="K239" s="21"/>
      <c r="M239" s="21"/>
      <c r="O239" s="21"/>
    </row>
    <row r="240" spans="11:15">
      <c r="K240" s="21"/>
      <c r="M240" s="21"/>
      <c r="O240" s="21"/>
    </row>
    <row r="241" spans="11:15">
      <c r="K241" s="21"/>
      <c r="M241" s="21"/>
      <c r="O241" s="21"/>
    </row>
    <row r="242" spans="11:15">
      <c r="K242" s="21"/>
      <c r="M242" s="21"/>
      <c r="O242" s="21"/>
    </row>
    <row r="243" spans="11:15">
      <c r="K243" s="21"/>
      <c r="M243" s="21"/>
      <c r="O243" s="21"/>
    </row>
    <row r="244" spans="11:15">
      <c r="K244" s="21"/>
      <c r="M244" s="21"/>
      <c r="O244" s="21"/>
    </row>
    <row r="245" spans="11:15">
      <c r="K245" s="21"/>
      <c r="M245" s="21"/>
      <c r="O245" s="21"/>
    </row>
    <row r="246" spans="11:15">
      <c r="K246" s="21"/>
      <c r="M246" s="21"/>
      <c r="O246" s="21"/>
    </row>
    <row r="247" spans="11:15">
      <c r="K247" s="21"/>
      <c r="M247" s="21"/>
      <c r="O247" s="21"/>
    </row>
    <row r="248" spans="11:15">
      <c r="K248" s="21"/>
      <c r="M248" s="21"/>
      <c r="O248" s="21"/>
    </row>
    <row r="249" spans="11:15">
      <c r="K249" s="21"/>
      <c r="M249" s="21"/>
      <c r="O249" s="21"/>
    </row>
    <row r="250" spans="11:15">
      <c r="K250" s="21"/>
      <c r="M250" s="21"/>
      <c r="O250" s="21"/>
    </row>
    <row r="251" spans="11:15">
      <c r="K251" s="21"/>
      <c r="M251" s="21"/>
      <c r="O251" s="21"/>
    </row>
    <row r="252" spans="11:15">
      <c r="K252" s="21"/>
      <c r="M252" s="21"/>
      <c r="O252" s="21"/>
    </row>
    <row r="253" spans="11:15">
      <c r="K253" s="21"/>
      <c r="M253" s="21"/>
      <c r="O253" s="21"/>
    </row>
    <row r="254" spans="11:15">
      <c r="K254" s="21"/>
      <c r="M254" s="21"/>
      <c r="O254" s="21"/>
    </row>
    <row r="255" spans="11:15">
      <c r="K255" s="21"/>
      <c r="M255" s="21"/>
      <c r="O255" s="21"/>
    </row>
    <row r="256" spans="11:15">
      <c r="K256" s="21"/>
      <c r="M256" s="21"/>
      <c r="O256" s="21"/>
    </row>
    <row r="257" spans="11:15">
      <c r="K257" s="21"/>
      <c r="M257" s="21"/>
      <c r="O257" s="21"/>
    </row>
    <row r="258" spans="11:15">
      <c r="K258" s="21"/>
      <c r="M258" s="21"/>
      <c r="O258" s="21"/>
    </row>
    <row r="259" spans="11:15">
      <c r="K259" s="21"/>
      <c r="M259" s="21"/>
      <c r="O259" s="21"/>
    </row>
    <row r="260" spans="11:15">
      <c r="K260" s="21"/>
      <c r="M260" s="21"/>
      <c r="O260" s="21"/>
    </row>
    <row r="261" spans="11:15">
      <c r="K261" s="21"/>
      <c r="M261" s="21"/>
      <c r="O261" s="21"/>
    </row>
    <row r="262" spans="11:15">
      <c r="K262" s="21"/>
      <c r="M262" s="21"/>
      <c r="O262" s="21"/>
    </row>
    <row r="263" spans="11:15">
      <c r="K263" s="21"/>
      <c r="M263" s="21"/>
      <c r="O263" s="21"/>
    </row>
    <row r="264" spans="11:15">
      <c r="K264" s="21"/>
      <c r="M264" s="21"/>
      <c r="O264" s="21"/>
    </row>
    <row r="265" spans="11:15">
      <c r="K265" s="21"/>
      <c r="M265" s="21"/>
      <c r="O265" s="21"/>
    </row>
    <row r="266" spans="11:15">
      <c r="K266" s="21"/>
      <c r="M266" s="21"/>
      <c r="O266" s="21"/>
    </row>
    <row r="267" spans="11:15">
      <c r="K267" s="21"/>
      <c r="M267" s="21"/>
      <c r="O267" s="21"/>
    </row>
    <row r="268" spans="11:15">
      <c r="K268" s="21"/>
      <c r="M268" s="21"/>
      <c r="O268" s="21"/>
    </row>
    <row r="269" spans="11:15">
      <c r="K269" s="21"/>
      <c r="M269" s="21"/>
      <c r="O269" s="21"/>
    </row>
    <row r="270" spans="11:15">
      <c r="K270" s="21"/>
      <c r="M270" s="21"/>
      <c r="O270" s="21"/>
    </row>
    <row r="271" spans="11:15">
      <c r="K271" s="21"/>
      <c r="M271" s="21"/>
      <c r="O271" s="21"/>
    </row>
    <row r="272" spans="11:15">
      <c r="K272" s="21"/>
      <c r="M272" s="21"/>
      <c r="O272" s="21"/>
    </row>
    <row r="273" spans="11:15">
      <c r="K273" s="21"/>
      <c r="M273" s="21"/>
      <c r="O273" s="21"/>
    </row>
    <row r="274" spans="11:15">
      <c r="K274" s="21"/>
      <c r="M274" s="21"/>
      <c r="O274" s="21"/>
    </row>
    <row r="275" spans="11:15">
      <c r="K275" s="21"/>
      <c r="M275" s="21"/>
      <c r="O275" s="21"/>
    </row>
    <row r="276" spans="11:15">
      <c r="K276" s="21"/>
      <c r="M276" s="21"/>
      <c r="O276" s="21"/>
    </row>
    <row r="277" spans="11:15">
      <c r="K277" s="21"/>
      <c r="M277" s="21"/>
      <c r="O277" s="21"/>
    </row>
    <row r="278" spans="11:15">
      <c r="K278" s="21"/>
      <c r="M278" s="21"/>
      <c r="O278" s="21"/>
    </row>
    <row r="279" spans="11:15">
      <c r="K279" s="21"/>
      <c r="M279" s="21"/>
      <c r="O279" s="21"/>
    </row>
    <row r="280" spans="11:15">
      <c r="K280" s="21"/>
      <c r="M280" s="21"/>
      <c r="O280" s="21"/>
    </row>
    <row r="281" spans="11:15">
      <c r="K281" s="21"/>
      <c r="M281" s="21"/>
      <c r="O281" s="21"/>
    </row>
    <row r="282" spans="11:15">
      <c r="K282" s="21"/>
      <c r="M282" s="21"/>
      <c r="O282" s="21"/>
    </row>
    <row r="283" spans="11:15">
      <c r="K283" s="21"/>
      <c r="M283" s="21"/>
      <c r="O283" s="21"/>
    </row>
    <row r="284" spans="11:15">
      <c r="K284" s="21"/>
      <c r="M284" s="21"/>
      <c r="O284" s="21"/>
    </row>
    <row r="285" spans="11:15">
      <c r="K285" s="21"/>
      <c r="M285" s="21"/>
      <c r="O285" s="21"/>
    </row>
    <row r="286" spans="11:15">
      <c r="K286" s="21"/>
      <c r="M286" s="21"/>
      <c r="O286" s="21"/>
    </row>
    <row r="287" spans="11:15">
      <c r="K287" s="21"/>
      <c r="M287" s="21"/>
      <c r="O287" s="21"/>
    </row>
    <row r="288" spans="11:15">
      <c r="K288" s="21"/>
      <c r="M288" s="21"/>
      <c r="O288" s="21"/>
    </row>
    <row r="289" spans="11:15">
      <c r="K289" s="21"/>
      <c r="M289" s="21"/>
      <c r="O289" s="21"/>
    </row>
    <row r="290" spans="11:15">
      <c r="K290" s="21"/>
      <c r="M290" s="21"/>
      <c r="O290" s="21"/>
    </row>
    <row r="291" spans="11:15">
      <c r="K291" s="21"/>
      <c r="M291" s="21"/>
      <c r="O291" s="21"/>
    </row>
    <row r="292" spans="11:15">
      <c r="K292" s="21"/>
      <c r="M292" s="21"/>
      <c r="O292" s="21"/>
    </row>
    <row r="293" spans="11:15">
      <c r="K293" s="21"/>
      <c r="M293" s="21"/>
      <c r="O293" s="21"/>
    </row>
    <row r="294" spans="11:15">
      <c r="K294" s="21"/>
      <c r="M294" s="21"/>
      <c r="O294" s="21"/>
    </row>
    <row r="295" spans="11:15">
      <c r="K295" s="21"/>
      <c r="M295" s="21"/>
      <c r="O295" s="21"/>
    </row>
    <row r="296" spans="11:15">
      <c r="K296" s="21"/>
      <c r="M296" s="21"/>
      <c r="O296" s="21"/>
    </row>
    <row r="297" spans="11:15">
      <c r="K297" s="21"/>
      <c r="M297" s="21"/>
      <c r="O297" s="21"/>
    </row>
    <row r="298" spans="11:15">
      <c r="K298" s="21"/>
      <c r="M298" s="21"/>
      <c r="O298" s="21"/>
    </row>
    <row r="299" spans="11:15">
      <c r="K299" s="21"/>
      <c r="M299" s="21"/>
      <c r="O299" s="21"/>
    </row>
    <row r="300" spans="11:15">
      <c r="K300" s="21"/>
      <c r="M300" s="21"/>
      <c r="O300" s="21"/>
    </row>
    <row r="301" spans="11:15">
      <c r="K301" s="21"/>
      <c r="M301" s="21"/>
      <c r="O301" s="21"/>
    </row>
    <row r="302" spans="11:15">
      <c r="K302" s="21"/>
      <c r="M302" s="21"/>
      <c r="O302" s="21"/>
    </row>
    <row r="303" spans="11:15">
      <c r="K303" s="21"/>
      <c r="M303" s="21"/>
      <c r="O303" s="21"/>
    </row>
    <row r="304" spans="11:15">
      <c r="K304" s="21"/>
      <c r="M304" s="21"/>
      <c r="O304" s="21"/>
    </row>
    <row r="305" spans="11:15">
      <c r="K305" s="21"/>
      <c r="M305" s="21"/>
      <c r="O305" s="21"/>
    </row>
    <row r="306" spans="11:15">
      <c r="K306" s="21"/>
      <c r="M306" s="21"/>
      <c r="O306" s="21"/>
    </row>
    <row r="307" spans="11:15">
      <c r="K307" s="21"/>
      <c r="M307" s="21"/>
      <c r="O307" s="21"/>
    </row>
    <row r="308" spans="11:15">
      <c r="K308" s="21"/>
      <c r="M308" s="21"/>
      <c r="O308" s="21"/>
    </row>
    <row r="309" spans="11:15">
      <c r="K309" s="21"/>
      <c r="M309" s="21"/>
      <c r="O309" s="21"/>
    </row>
    <row r="310" spans="11:15">
      <c r="K310" s="21"/>
      <c r="M310" s="21"/>
      <c r="O310" s="21"/>
    </row>
    <row r="311" spans="11:15">
      <c r="K311" s="21"/>
      <c r="M311" s="21"/>
      <c r="O311" s="21"/>
    </row>
    <row r="312" spans="11:15">
      <c r="K312" s="21"/>
      <c r="M312" s="21"/>
      <c r="O312" s="21"/>
    </row>
    <row r="313" spans="11:15">
      <c r="K313" s="21"/>
      <c r="M313" s="21"/>
      <c r="O313" s="21"/>
    </row>
    <row r="314" spans="11:15">
      <c r="K314" s="21"/>
      <c r="M314" s="21"/>
      <c r="O314" s="21"/>
    </row>
    <row r="315" spans="11:15">
      <c r="K315" s="21"/>
      <c r="M315" s="21"/>
      <c r="O315" s="21"/>
    </row>
    <row r="316" spans="11:15">
      <c r="K316" s="21"/>
      <c r="M316" s="21"/>
      <c r="O316" s="21"/>
    </row>
    <row r="317" spans="11:15">
      <c r="K317" s="21"/>
      <c r="M317" s="21"/>
      <c r="O317" s="21"/>
    </row>
    <row r="318" spans="11:15">
      <c r="K318" s="21"/>
      <c r="M318" s="21"/>
      <c r="O318" s="21"/>
    </row>
    <row r="319" spans="11:15">
      <c r="K319" s="21"/>
      <c r="M319" s="21"/>
      <c r="O319" s="21"/>
    </row>
    <row r="320" spans="11:15">
      <c r="K320" s="21"/>
      <c r="M320" s="21"/>
      <c r="O320" s="21"/>
    </row>
    <row r="321" spans="11:15">
      <c r="K321" s="21"/>
      <c r="M321" s="21"/>
      <c r="O321" s="21"/>
    </row>
    <row r="322" spans="11:15">
      <c r="K322" s="21"/>
      <c r="M322" s="21"/>
      <c r="O322" s="21"/>
    </row>
    <row r="323" spans="11:15">
      <c r="K323" s="21"/>
      <c r="M323" s="21"/>
      <c r="O323" s="21"/>
    </row>
    <row r="324" spans="11:15">
      <c r="K324" s="21"/>
      <c r="M324" s="21"/>
      <c r="O324" s="21"/>
    </row>
    <row r="325" spans="11:15">
      <c r="K325" s="21"/>
      <c r="M325" s="21"/>
      <c r="O325" s="21"/>
    </row>
    <row r="326" spans="11:15">
      <c r="K326" s="21"/>
      <c r="M326" s="21"/>
      <c r="O326" s="21"/>
    </row>
    <row r="327" spans="11:15">
      <c r="K327" s="21"/>
      <c r="M327" s="21"/>
      <c r="O327" s="21"/>
    </row>
    <row r="328" spans="11:15">
      <c r="K328" s="21"/>
      <c r="M328" s="21"/>
      <c r="O328" s="21"/>
    </row>
    <row r="329" spans="11:15">
      <c r="K329" s="21"/>
      <c r="M329" s="21"/>
      <c r="O329" s="21"/>
    </row>
    <row r="330" spans="11:15">
      <c r="K330" s="21"/>
      <c r="M330" s="21"/>
      <c r="O330" s="21"/>
    </row>
    <row r="331" spans="11:15">
      <c r="K331" s="21"/>
      <c r="M331" s="21"/>
      <c r="O331" s="21"/>
    </row>
    <row r="332" spans="11:15">
      <c r="K332" s="21"/>
      <c r="M332" s="21"/>
      <c r="O332" s="21"/>
    </row>
    <row r="333" spans="11:15">
      <c r="K333" s="21"/>
      <c r="M333" s="21"/>
      <c r="O333" s="21"/>
    </row>
    <row r="334" spans="11:15">
      <c r="K334" s="21"/>
      <c r="M334" s="21"/>
      <c r="O334" s="21"/>
    </row>
    <row r="335" spans="11:15">
      <c r="K335" s="21"/>
      <c r="M335" s="21"/>
      <c r="O335" s="21"/>
    </row>
    <row r="336" spans="11:15">
      <c r="K336" s="21"/>
      <c r="M336" s="21"/>
      <c r="O336" s="21"/>
    </row>
    <row r="337" spans="11:15">
      <c r="K337" s="21"/>
      <c r="M337" s="21"/>
      <c r="O337" s="21"/>
    </row>
    <row r="338" spans="11:15">
      <c r="K338" s="21"/>
      <c r="M338" s="21"/>
      <c r="O338" s="21"/>
    </row>
    <row r="339" spans="11:15">
      <c r="K339" s="21"/>
      <c r="M339" s="21"/>
      <c r="O339" s="21"/>
    </row>
    <row r="340" spans="11:15">
      <c r="K340" s="21"/>
      <c r="M340" s="21"/>
      <c r="O340" s="21"/>
    </row>
    <row r="341" spans="11:15">
      <c r="K341" s="21"/>
      <c r="M341" s="21"/>
      <c r="O341" s="21"/>
    </row>
    <row r="342" spans="11:15">
      <c r="K342" s="21"/>
      <c r="M342" s="21"/>
      <c r="O342" s="21"/>
    </row>
    <row r="343" spans="11:15">
      <c r="K343" s="21"/>
      <c r="M343" s="21"/>
      <c r="O343" s="21"/>
    </row>
    <row r="344" spans="11:15">
      <c r="K344" s="21"/>
      <c r="M344" s="21"/>
      <c r="O344" s="21"/>
    </row>
    <row r="345" spans="11:15">
      <c r="K345" s="21"/>
      <c r="M345" s="21"/>
      <c r="O345" s="21"/>
    </row>
    <row r="346" spans="11:15">
      <c r="K346" s="21"/>
      <c r="M346" s="21"/>
      <c r="O346" s="21"/>
    </row>
    <row r="347" spans="11:15">
      <c r="K347" s="21"/>
      <c r="M347" s="21"/>
      <c r="O347" s="21"/>
    </row>
    <row r="348" spans="11:15">
      <c r="K348" s="21"/>
      <c r="M348" s="21"/>
      <c r="O348" s="21"/>
    </row>
    <row r="349" spans="11:15">
      <c r="K349" s="21"/>
      <c r="M349" s="21"/>
      <c r="O349" s="21"/>
    </row>
    <row r="350" spans="11:15">
      <c r="K350" s="21"/>
      <c r="M350" s="21"/>
      <c r="O350" s="21"/>
    </row>
    <row r="351" spans="11:15">
      <c r="K351" s="21"/>
      <c r="M351" s="21"/>
      <c r="O351" s="21"/>
    </row>
    <row r="352" spans="11:15">
      <c r="K352" s="21"/>
      <c r="M352" s="21"/>
      <c r="O352" s="21"/>
    </row>
    <row r="353" spans="11:15">
      <c r="K353" s="21"/>
      <c r="M353" s="21"/>
      <c r="O353" s="21"/>
    </row>
    <row r="354" spans="11:15">
      <c r="K354" s="21"/>
      <c r="M354" s="21"/>
      <c r="O354" s="21"/>
    </row>
    <row r="355" spans="11:15">
      <c r="K355" s="21"/>
      <c r="M355" s="21"/>
      <c r="O355" s="21"/>
    </row>
    <row r="356" spans="11:15">
      <c r="K356" s="21"/>
      <c r="M356" s="21"/>
      <c r="O356" s="21"/>
    </row>
    <row r="357" spans="11:15">
      <c r="K357" s="21"/>
      <c r="M357" s="21"/>
      <c r="O357" s="21"/>
    </row>
    <row r="358" spans="11:15">
      <c r="K358" s="21"/>
      <c r="M358" s="21"/>
      <c r="O358" s="21"/>
    </row>
    <row r="359" spans="11:15">
      <c r="K359" s="21"/>
      <c r="M359" s="21"/>
      <c r="O359" s="21"/>
    </row>
    <row r="360" spans="11:15">
      <c r="K360" s="21"/>
      <c r="M360" s="21"/>
      <c r="O360" s="21"/>
    </row>
    <row r="361" spans="11:15">
      <c r="K361" s="21"/>
      <c r="M361" s="21"/>
      <c r="O361" s="21"/>
    </row>
    <row r="362" spans="11:15">
      <c r="K362" s="21"/>
      <c r="M362" s="21"/>
      <c r="O362" s="21"/>
    </row>
    <row r="363" spans="11:15">
      <c r="K363" s="21"/>
      <c r="M363" s="21"/>
      <c r="O363" s="21"/>
    </row>
    <row r="364" spans="11:15">
      <c r="K364" s="21"/>
      <c r="M364" s="21"/>
      <c r="O364" s="21"/>
    </row>
    <row r="365" spans="11:15">
      <c r="K365" s="21"/>
      <c r="M365" s="21"/>
      <c r="O365" s="21"/>
    </row>
    <row r="366" spans="11:15">
      <c r="K366" s="21"/>
      <c r="M366" s="21"/>
      <c r="O366" s="21"/>
    </row>
    <row r="367" spans="11:15">
      <c r="K367" s="21"/>
      <c r="M367" s="21"/>
      <c r="O367" s="21"/>
    </row>
    <row r="368" spans="11:15">
      <c r="K368" s="21"/>
      <c r="M368" s="21"/>
      <c r="O368" s="21"/>
    </row>
    <row r="369" spans="11:15">
      <c r="K369" s="21"/>
      <c r="M369" s="21"/>
      <c r="O369" s="21"/>
    </row>
    <row r="370" spans="11:15">
      <c r="K370" s="21"/>
      <c r="M370" s="21"/>
      <c r="O370" s="21"/>
    </row>
    <row r="371" spans="11:15">
      <c r="K371" s="21"/>
      <c r="M371" s="21"/>
      <c r="O371" s="21"/>
    </row>
    <row r="372" spans="11:15">
      <c r="K372" s="21"/>
      <c r="M372" s="21"/>
      <c r="O372" s="21"/>
    </row>
    <row r="373" spans="11:15">
      <c r="K373" s="21"/>
      <c r="M373" s="21"/>
      <c r="O373" s="21"/>
    </row>
    <row r="374" spans="11:15">
      <c r="K374" s="21"/>
      <c r="M374" s="21"/>
      <c r="O374" s="21"/>
    </row>
    <row r="375" spans="11:15">
      <c r="K375" s="21"/>
      <c r="M375" s="21"/>
      <c r="O375" s="21"/>
    </row>
    <row r="376" spans="11:15">
      <c r="K376" s="21"/>
      <c r="M376" s="21"/>
      <c r="O376" s="21"/>
    </row>
    <row r="377" spans="11:15">
      <c r="K377" s="21"/>
      <c r="M377" s="21"/>
      <c r="O377" s="21"/>
    </row>
    <row r="378" spans="11:15">
      <c r="K378" s="21"/>
      <c r="M378" s="21"/>
      <c r="O378" s="21"/>
    </row>
    <row r="379" spans="11:15">
      <c r="K379" s="21"/>
      <c r="M379" s="21"/>
      <c r="O379" s="21"/>
    </row>
    <row r="380" spans="11:15">
      <c r="K380" s="21"/>
      <c r="M380" s="21"/>
      <c r="O380" s="21"/>
    </row>
    <row r="381" spans="11:15">
      <c r="K381" s="21"/>
      <c r="M381" s="21"/>
      <c r="O381" s="21"/>
    </row>
    <row r="382" spans="11:15">
      <c r="K382" s="21"/>
      <c r="M382" s="21"/>
      <c r="O382" s="21"/>
    </row>
    <row r="383" spans="11:15">
      <c r="K383" s="21"/>
      <c r="M383" s="21"/>
      <c r="O383" s="21"/>
    </row>
    <row r="384" spans="11:15">
      <c r="K384" s="21"/>
      <c r="M384" s="21"/>
      <c r="O384" s="21"/>
    </row>
    <row r="385" spans="11:15">
      <c r="K385" s="21"/>
      <c r="M385" s="21"/>
      <c r="O385" s="21"/>
    </row>
    <row r="386" spans="11:15">
      <c r="K386" s="21"/>
      <c r="M386" s="21"/>
      <c r="O386" s="21"/>
    </row>
    <row r="387" spans="11:15">
      <c r="K387" s="21"/>
      <c r="M387" s="21"/>
      <c r="O387" s="21"/>
    </row>
    <row r="388" spans="11:15">
      <c r="K388" s="21"/>
      <c r="M388" s="21"/>
      <c r="O388" s="21"/>
    </row>
    <row r="389" spans="11:15">
      <c r="K389" s="21"/>
      <c r="M389" s="21"/>
      <c r="O389" s="21"/>
    </row>
    <row r="390" spans="11:15">
      <c r="K390" s="21"/>
      <c r="M390" s="21"/>
      <c r="O390" s="21"/>
    </row>
    <row r="391" spans="11:15">
      <c r="K391" s="21"/>
      <c r="M391" s="21"/>
      <c r="O391" s="21"/>
    </row>
    <row r="392" spans="11:15">
      <c r="K392" s="21"/>
      <c r="M392" s="21"/>
      <c r="O392" s="21"/>
    </row>
    <row r="393" spans="11:15">
      <c r="K393" s="21"/>
      <c r="M393" s="21"/>
      <c r="O393" s="21"/>
    </row>
    <row r="394" spans="11:15">
      <c r="K394" s="21"/>
      <c r="M394" s="21"/>
      <c r="O394" s="21"/>
    </row>
    <row r="395" spans="11:15">
      <c r="K395" s="21"/>
      <c r="M395" s="21"/>
      <c r="O395" s="21"/>
    </row>
    <row r="396" spans="11:15">
      <c r="K396" s="21"/>
      <c r="M396" s="21"/>
      <c r="O396" s="21"/>
    </row>
    <row r="397" spans="11:15">
      <c r="K397" s="21"/>
      <c r="M397" s="21"/>
      <c r="O397" s="21"/>
    </row>
    <row r="398" spans="11:15">
      <c r="K398" s="21"/>
      <c r="M398" s="21"/>
      <c r="O398" s="21"/>
    </row>
    <row r="399" spans="11:15">
      <c r="K399" s="21"/>
      <c r="M399" s="21"/>
      <c r="O399" s="21"/>
    </row>
    <row r="400" spans="11:15">
      <c r="K400" s="21"/>
      <c r="M400" s="21"/>
      <c r="O400" s="21"/>
    </row>
    <row r="401" spans="11:15">
      <c r="K401" s="21"/>
      <c r="M401" s="21"/>
      <c r="O401" s="21"/>
    </row>
    <row r="402" spans="11:15">
      <c r="K402" s="21"/>
      <c r="M402" s="21"/>
      <c r="O402" s="21"/>
    </row>
    <row r="403" spans="11:15">
      <c r="K403" s="21"/>
      <c r="M403" s="21"/>
      <c r="O403" s="21"/>
    </row>
    <row r="404" spans="11:15">
      <c r="K404" s="21"/>
      <c r="M404" s="21"/>
      <c r="O404" s="21"/>
    </row>
    <row r="405" spans="11:15">
      <c r="K405" s="21"/>
      <c r="M405" s="21"/>
      <c r="O405" s="21"/>
    </row>
    <row r="406" spans="11:15">
      <c r="K406" s="21"/>
      <c r="M406" s="21"/>
      <c r="O406" s="21"/>
    </row>
    <row r="407" spans="11:15">
      <c r="K407" s="21"/>
      <c r="M407" s="21"/>
      <c r="O407" s="21"/>
    </row>
    <row r="408" spans="11:15">
      <c r="K408" s="21"/>
      <c r="M408" s="21"/>
      <c r="O408" s="21"/>
    </row>
    <row r="409" spans="11:15">
      <c r="K409" s="21"/>
      <c r="M409" s="21"/>
      <c r="O409" s="21"/>
    </row>
    <row r="410" spans="11:15">
      <c r="K410" s="21"/>
      <c r="M410" s="21"/>
      <c r="O410" s="21"/>
    </row>
    <row r="411" spans="11:15">
      <c r="K411" s="21"/>
      <c r="M411" s="21"/>
      <c r="O411" s="21"/>
    </row>
    <row r="412" spans="11:15">
      <c r="K412" s="21"/>
      <c r="M412" s="21"/>
      <c r="O412" s="21"/>
    </row>
    <row r="413" spans="11:15">
      <c r="K413" s="21"/>
      <c r="M413" s="21"/>
      <c r="O413" s="21"/>
    </row>
    <row r="414" spans="11:15">
      <c r="K414" s="21"/>
      <c r="M414" s="21"/>
      <c r="O414" s="21"/>
    </row>
    <row r="415" spans="11:15">
      <c r="K415" s="21"/>
      <c r="M415" s="21"/>
      <c r="O415" s="21"/>
    </row>
    <row r="416" spans="11:15">
      <c r="K416" s="21"/>
      <c r="M416" s="21"/>
      <c r="O416" s="21"/>
    </row>
    <row r="417" spans="11:15">
      <c r="K417" s="21"/>
      <c r="M417" s="21"/>
      <c r="O417" s="21"/>
    </row>
    <row r="418" spans="11:15">
      <c r="K418" s="21"/>
      <c r="M418" s="21"/>
      <c r="O418" s="21"/>
    </row>
    <row r="419" spans="11:15">
      <c r="K419" s="21"/>
      <c r="M419" s="21"/>
      <c r="O419" s="21"/>
    </row>
    <row r="420" spans="11:15">
      <c r="K420" s="21"/>
      <c r="M420" s="21"/>
      <c r="O420" s="21"/>
    </row>
    <row r="421" spans="11:15">
      <c r="K421" s="21"/>
      <c r="M421" s="21"/>
      <c r="O421" s="21"/>
    </row>
    <row r="422" spans="11:15">
      <c r="K422" s="21"/>
      <c r="M422" s="21"/>
      <c r="O422" s="21"/>
    </row>
    <row r="423" spans="11:15">
      <c r="K423" s="21"/>
      <c r="M423" s="21"/>
      <c r="O423" s="21"/>
    </row>
    <row r="424" spans="11:15">
      <c r="K424" s="21"/>
      <c r="M424" s="21"/>
      <c r="O424" s="21"/>
    </row>
    <row r="425" spans="11:15">
      <c r="K425" s="21"/>
      <c r="M425" s="21"/>
      <c r="O425" s="21"/>
    </row>
    <row r="426" spans="11:15">
      <c r="K426" s="21"/>
      <c r="M426" s="21"/>
      <c r="O426" s="21"/>
    </row>
    <row r="427" spans="11:15">
      <c r="K427" s="21"/>
      <c r="M427" s="21"/>
      <c r="O427" s="21"/>
    </row>
    <row r="428" spans="11:15">
      <c r="K428" s="21"/>
      <c r="M428" s="21"/>
      <c r="O428" s="21"/>
    </row>
    <row r="429" spans="11:15">
      <c r="K429" s="21"/>
      <c r="M429" s="21"/>
      <c r="O429" s="21"/>
    </row>
    <row r="430" spans="11:15">
      <c r="K430" s="21"/>
      <c r="M430" s="21"/>
      <c r="O430" s="21"/>
    </row>
    <row r="431" spans="11:15">
      <c r="K431" s="21"/>
      <c r="M431" s="21"/>
      <c r="O431" s="21"/>
    </row>
    <row r="432" spans="11:15">
      <c r="K432" s="21"/>
      <c r="M432" s="21"/>
      <c r="O432" s="21"/>
    </row>
    <row r="433" spans="11:15">
      <c r="K433" s="21"/>
      <c r="M433" s="21"/>
      <c r="O433" s="21"/>
    </row>
    <row r="434" spans="11:15">
      <c r="K434" s="21"/>
      <c r="M434" s="21"/>
      <c r="O434" s="21"/>
    </row>
    <row r="435" spans="11:15">
      <c r="K435" s="21"/>
      <c r="M435" s="21"/>
      <c r="O435" s="21"/>
    </row>
    <row r="436" spans="11:15">
      <c r="K436" s="21"/>
      <c r="M436" s="21"/>
      <c r="O436" s="21"/>
    </row>
    <row r="437" spans="11:15">
      <c r="K437" s="21"/>
      <c r="M437" s="21"/>
      <c r="O437" s="21"/>
    </row>
    <row r="438" spans="11:15">
      <c r="K438" s="21"/>
      <c r="M438" s="21"/>
      <c r="O438" s="21"/>
    </row>
    <row r="439" spans="11:15">
      <c r="K439" s="21"/>
      <c r="M439" s="21"/>
      <c r="O439" s="21"/>
    </row>
    <row r="440" spans="11:15">
      <c r="K440" s="21"/>
      <c r="M440" s="21"/>
      <c r="O440" s="21"/>
    </row>
    <row r="441" spans="11:15">
      <c r="K441" s="21"/>
      <c r="M441" s="21"/>
      <c r="O441" s="21"/>
    </row>
    <row r="442" spans="11:15">
      <c r="K442" s="21"/>
      <c r="M442" s="21"/>
      <c r="O442" s="21"/>
    </row>
    <row r="443" spans="11:15">
      <c r="K443" s="21"/>
      <c r="M443" s="21"/>
      <c r="O443" s="21"/>
    </row>
    <row r="444" spans="11:15">
      <c r="K444" s="21"/>
      <c r="M444" s="21"/>
      <c r="O444" s="21"/>
    </row>
    <row r="445" spans="11:15">
      <c r="K445" s="21"/>
      <c r="M445" s="21"/>
      <c r="O445" s="21"/>
    </row>
    <row r="446" spans="11:15">
      <c r="K446" s="21"/>
      <c r="M446" s="21"/>
      <c r="O446" s="21"/>
    </row>
    <row r="447" spans="11:15">
      <c r="K447" s="21"/>
      <c r="M447" s="21"/>
      <c r="O447" s="21"/>
    </row>
    <row r="448" spans="11:15">
      <c r="K448" s="21"/>
      <c r="M448" s="21"/>
      <c r="O448" s="21"/>
    </row>
    <row r="449" spans="11:15">
      <c r="K449" s="21"/>
      <c r="M449" s="21"/>
      <c r="O449" s="21"/>
    </row>
    <row r="450" spans="11:15">
      <c r="K450" s="21"/>
      <c r="M450" s="21"/>
      <c r="O450" s="21"/>
    </row>
    <row r="451" spans="11:15">
      <c r="K451" s="21"/>
      <c r="M451" s="21"/>
      <c r="O451" s="21"/>
    </row>
    <row r="452" spans="11:15">
      <c r="K452" s="21"/>
      <c r="M452" s="21"/>
      <c r="O452" s="21"/>
    </row>
    <row r="453" spans="11:15">
      <c r="K453" s="21"/>
      <c r="M453" s="21"/>
      <c r="O453" s="21"/>
    </row>
    <row r="454" spans="11:15">
      <c r="K454" s="21"/>
      <c r="M454" s="21"/>
      <c r="O454" s="21"/>
    </row>
    <row r="455" spans="11:15">
      <c r="K455" s="21"/>
      <c r="M455" s="21"/>
      <c r="O455" s="21"/>
    </row>
    <row r="456" spans="11:15">
      <c r="K456" s="21"/>
      <c r="M456" s="21"/>
      <c r="O456" s="21"/>
    </row>
    <row r="457" spans="11:15">
      <c r="K457" s="21"/>
      <c r="M457" s="21"/>
      <c r="O457" s="21"/>
    </row>
    <row r="458" spans="11:15">
      <c r="K458" s="21"/>
      <c r="M458" s="21"/>
      <c r="O458" s="21"/>
    </row>
    <row r="459" spans="11:15">
      <c r="K459" s="21"/>
      <c r="M459" s="21"/>
      <c r="O459" s="21"/>
    </row>
    <row r="460" spans="11:15">
      <c r="K460" s="21"/>
      <c r="M460" s="21"/>
      <c r="O460" s="21"/>
    </row>
    <row r="461" spans="11:15">
      <c r="K461" s="21"/>
      <c r="M461" s="21"/>
      <c r="O461" s="21"/>
    </row>
    <row r="462" spans="11:15">
      <c r="K462" s="21"/>
      <c r="M462" s="21"/>
      <c r="O462" s="21"/>
    </row>
    <row r="463" spans="11:15">
      <c r="K463" s="21"/>
      <c r="M463" s="21"/>
      <c r="O463" s="21"/>
    </row>
    <row r="464" spans="11:15">
      <c r="K464" s="21"/>
      <c r="M464" s="21"/>
      <c r="O464" s="21"/>
    </row>
    <row r="465" spans="11:15">
      <c r="K465" s="21"/>
      <c r="M465" s="21"/>
      <c r="O465" s="21"/>
    </row>
    <row r="466" spans="11:15">
      <c r="K466" s="21"/>
      <c r="M466" s="21"/>
      <c r="O466" s="21"/>
    </row>
    <row r="467" spans="11:15">
      <c r="K467" s="21"/>
      <c r="M467" s="21"/>
      <c r="O467" s="21"/>
    </row>
    <row r="468" spans="11:15">
      <c r="K468" s="21"/>
      <c r="M468" s="21"/>
      <c r="O468" s="21"/>
    </row>
    <row r="469" spans="11:15">
      <c r="K469" s="21"/>
      <c r="M469" s="21"/>
      <c r="O469" s="21"/>
    </row>
    <row r="470" spans="11:15">
      <c r="K470" s="21"/>
      <c r="M470" s="21"/>
      <c r="O470" s="21"/>
    </row>
    <row r="471" spans="11:15">
      <c r="K471" s="21"/>
      <c r="M471" s="21"/>
      <c r="O471" s="21"/>
    </row>
    <row r="472" spans="11:15">
      <c r="K472" s="21"/>
      <c r="M472" s="21"/>
      <c r="O472" s="21"/>
    </row>
    <row r="473" spans="11:15">
      <c r="K473" s="21"/>
      <c r="M473" s="21"/>
      <c r="O473" s="21"/>
    </row>
    <row r="474" spans="11:15">
      <c r="K474" s="21"/>
      <c r="M474" s="21"/>
      <c r="O474" s="21"/>
    </row>
    <row r="475" spans="11:15">
      <c r="K475" s="21"/>
      <c r="M475" s="21"/>
      <c r="O475" s="21"/>
    </row>
    <row r="476" spans="11:15">
      <c r="K476" s="21"/>
      <c r="M476" s="21"/>
      <c r="O476" s="21"/>
    </row>
    <row r="477" spans="11:15">
      <c r="K477" s="21"/>
      <c r="M477" s="21"/>
      <c r="O477" s="21"/>
    </row>
    <row r="478" spans="11:15">
      <c r="K478" s="21"/>
      <c r="M478" s="21"/>
      <c r="O478" s="21"/>
    </row>
    <row r="479" spans="11:15">
      <c r="K479" s="21"/>
      <c r="M479" s="21"/>
      <c r="O479" s="21"/>
    </row>
    <row r="480" spans="11:15">
      <c r="K480" s="21"/>
      <c r="M480" s="21"/>
      <c r="O480" s="21"/>
    </row>
    <row r="481" spans="11:15">
      <c r="K481" s="21"/>
      <c r="M481" s="21"/>
      <c r="O481" s="21"/>
    </row>
    <row r="482" spans="11:15">
      <c r="K482" s="21"/>
      <c r="M482" s="21"/>
      <c r="O482" s="21"/>
    </row>
    <row r="483" spans="11:15">
      <c r="K483" s="21"/>
      <c r="M483" s="21"/>
      <c r="O483" s="21"/>
    </row>
    <row r="484" spans="11:15">
      <c r="K484" s="21"/>
      <c r="M484" s="21"/>
      <c r="O484" s="21"/>
    </row>
    <row r="485" spans="11:15">
      <c r="K485" s="21"/>
      <c r="M485" s="21"/>
      <c r="O485" s="21"/>
    </row>
    <row r="486" spans="11:15">
      <c r="K486" s="21"/>
      <c r="M486" s="21"/>
      <c r="O486" s="21"/>
    </row>
    <row r="487" spans="11:15">
      <c r="K487" s="21"/>
      <c r="M487" s="21"/>
      <c r="O487" s="21"/>
    </row>
    <row r="488" spans="11:15">
      <c r="K488" s="21"/>
      <c r="M488" s="21"/>
      <c r="O488" s="21"/>
    </row>
    <row r="489" spans="11:15">
      <c r="K489" s="21"/>
      <c r="M489" s="21"/>
      <c r="O489" s="21"/>
    </row>
    <row r="490" spans="11:15">
      <c r="K490" s="21"/>
      <c r="M490" s="21"/>
      <c r="O490" s="21"/>
    </row>
    <row r="491" spans="11:15">
      <c r="K491" s="21"/>
      <c r="M491" s="21"/>
      <c r="O491" s="21"/>
    </row>
    <row r="492" spans="11:15">
      <c r="K492" s="21"/>
      <c r="M492" s="21"/>
      <c r="O492" s="21"/>
    </row>
    <row r="493" spans="11:15">
      <c r="K493" s="21"/>
      <c r="M493" s="21"/>
      <c r="O493" s="21"/>
    </row>
    <row r="494" spans="11:15">
      <c r="K494" s="21"/>
      <c r="M494" s="21"/>
      <c r="O494" s="21"/>
    </row>
    <row r="495" spans="11:15">
      <c r="K495" s="21"/>
      <c r="M495" s="21"/>
      <c r="O495" s="21"/>
    </row>
    <row r="496" spans="11:15">
      <c r="K496" s="21"/>
      <c r="M496" s="21"/>
      <c r="O496" s="21"/>
    </row>
    <row r="497" spans="11:15">
      <c r="K497" s="21"/>
      <c r="M497" s="21"/>
      <c r="O497" s="21"/>
    </row>
    <row r="498" spans="11:15">
      <c r="K498" s="21"/>
      <c r="M498" s="21"/>
      <c r="O498" s="21"/>
    </row>
    <row r="499" spans="11:15">
      <c r="K499" s="21"/>
      <c r="M499" s="21"/>
      <c r="O499" s="21"/>
    </row>
    <row r="500" spans="11:15">
      <c r="K500" s="21"/>
      <c r="M500" s="21"/>
      <c r="O500" s="21"/>
    </row>
    <row r="501" spans="11:15">
      <c r="K501" s="21"/>
      <c r="M501" s="21"/>
      <c r="O501" s="21"/>
    </row>
    <row r="502" spans="11:15">
      <c r="K502" s="21"/>
      <c r="M502" s="21"/>
      <c r="O502" s="21"/>
    </row>
    <row r="503" spans="11:15">
      <c r="K503" s="21"/>
      <c r="M503" s="21"/>
      <c r="O503" s="21"/>
    </row>
    <row r="504" spans="11:15">
      <c r="K504" s="21"/>
      <c r="M504" s="21"/>
      <c r="O504" s="21"/>
    </row>
    <row r="505" spans="11:15">
      <c r="K505" s="21"/>
      <c r="M505" s="21"/>
      <c r="O505" s="21"/>
    </row>
    <row r="506" spans="11:15">
      <c r="K506" s="21"/>
      <c r="M506" s="21"/>
      <c r="O506" s="21"/>
    </row>
    <row r="507" spans="11:15">
      <c r="K507" s="21"/>
      <c r="M507" s="21"/>
      <c r="O507" s="21"/>
    </row>
    <row r="508" spans="11:15">
      <c r="K508" s="21"/>
      <c r="M508" s="21"/>
      <c r="O508" s="21"/>
    </row>
    <row r="509" spans="11:15">
      <c r="K509" s="21"/>
      <c r="M509" s="21"/>
      <c r="O509" s="21"/>
    </row>
    <row r="510" spans="11:15">
      <c r="K510" s="21"/>
      <c r="M510" s="21"/>
      <c r="O510" s="21"/>
    </row>
    <row r="511" spans="11:15">
      <c r="K511" s="21"/>
      <c r="M511" s="21"/>
      <c r="O511" s="21"/>
    </row>
    <row r="512" spans="11:15">
      <c r="K512" s="21"/>
      <c r="M512" s="21"/>
      <c r="O512" s="21"/>
    </row>
    <row r="513" spans="11:15">
      <c r="K513" s="21"/>
      <c r="M513" s="21"/>
      <c r="O513" s="21"/>
    </row>
    <row r="514" spans="11:15">
      <c r="K514" s="21"/>
      <c r="M514" s="21"/>
      <c r="O514" s="21"/>
    </row>
    <row r="515" spans="11:15">
      <c r="K515" s="21"/>
      <c r="M515" s="21"/>
      <c r="O515" s="21"/>
    </row>
    <row r="516" spans="11:15">
      <c r="K516" s="21"/>
      <c r="M516" s="21"/>
      <c r="O516" s="21"/>
    </row>
    <row r="517" spans="11:15">
      <c r="K517" s="21"/>
      <c r="M517" s="21"/>
      <c r="O517" s="21"/>
    </row>
    <row r="518" spans="11:15">
      <c r="K518" s="21"/>
      <c r="M518" s="21"/>
      <c r="O518" s="21"/>
    </row>
    <row r="519" spans="11:15">
      <c r="K519" s="21"/>
      <c r="M519" s="21"/>
      <c r="O519" s="21"/>
    </row>
    <row r="520" spans="11:15">
      <c r="K520" s="21"/>
      <c r="M520" s="21"/>
      <c r="O520" s="21"/>
    </row>
    <row r="521" spans="11:15">
      <c r="K521" s="21"/>
      <c r="M521" s="21"/>
      <c r="O521" s="21"/>
    </row>
    <row r="522" spans="11:15">
      <c r="K522" s="21"/>
      <c r="M522" s="21"/>
      <c r="O522" s="21"/>
    </row>
    <row r="523" spans="11:15">
      <c r="K523" s="21"/>
      <c r="M523" s="21"/>
      <c r="O523" s="21"/>
    </row>
    <row r="524" spans="11:15">
      <c r="K524" s="21"/>
      <c r="M524" s="21"/>
      <c r="O524" s="21"/>
    </row>
    <row r="525" spans="11:15">
      <c r="K525" s="21"/>
      <c r="M525" s="21"/>
      <c r="O525" s="21"/>
    </row>
    <row r="526" spans="11:15">
      <c r="K526" s="21"/>
      <c r="M526" s="21"/>
      <c r="O526" s="21"/>
    </row>
    <row r="527" spans="11:15">
      <c r="K527" s="21"/>
      <c r="M527" s="21"/>
      <c r="O527" s="21"/>
    </row>
    <row r="528" spans="11:15">
      <c r="K528" s="21"/>
      <c r="M528" s="21"/>
      <c r="O528" s="21"/>
    </row>
    <row r="529" spans="11:15">
      <c r="K529" s="21"/>
      <c r="M529" s="21"/>
      <c r="O529" s="21"/>
    </row>
    <row r="530" spans="11:15">
      <c r="K530" s="21"/>
      <c r="M530" s="21"/>
      <c r="O530" s="21"/>
    </row>
    <row r="531" spans="11:15">
      <c r="K531" s="21"/>
      <c r="M531" s="21"/>
      <c r="O531" s="21"/>
    </row>
    <row r="532" spans="11:15">
      <c r="K532" s="21"/>
      <c r="M532" s="21"/>
      <c r="O532" s="21"/>
    </row>
    <row r="533" spans="11:15">
      <c r="K533" s="21"/>
      <c r="M533" s="21"/>
      <c r="O533" s="21"/>
    </row>
    <row r="534" spans="11:15">
      <c r="K534" s="21"/>
      <c r="M534" s="21"/>
      <c r="O534" s="21"/>
    </row>
    <row r="535" spans="11:15">
      <c r="K535" s="21"/>
      <c r="M535" s="21"/>
      <c r="O535" s="21"/>
    </row>
    <row r="536" spans="11:15">
      <c r="K536" s="21"/>
      <c r="M536" s="21"/>
      <c r="O536" s="21"/>
    </row>
    <row r="537" spans="11:15">
      <c r="K537" s="21"/>
      <c r="M537" s="21"/>
      <c r="O537" s="21"/>
    </row>
    <row r="538" spans="11:15">
      <c r="K538" s="21"/>
      <c r="M538" s="21"/>
      <c r="O538" s="21"/>
    </row>
    <row r="539" spans="11:15">
      <c r="K539" s="21"/>
      <c r="M539" s="21"/>
      <c r="O539" s="21"/>
    </row>
    <row r="540" spans="11:15">
      <c r="K540" s="21"/>
      <c r="M540" s="21"/>
      <c r="O540" s="21"/>
    </row>
    <row r="541" spans="11:15">
      <c r="K541" s="21"/>
      <c r="M541" s="21"/>
      <c r="O541" s="21"/>
    </row>
    <row r="542" spans="11:15">
      <c r="K542" s="21"/>
      <c r="M542" s="21"/>
      <c r="O542" s="21"/>
    </row>
    <row r="543" spans="11:15">
      <c r="K543" s="21"/>
      <c r="M543" s="21"/>
      <c r="O543" s="21"/>
    </row>
    <row r="544" spans="11:15">
      <c r="K544" s="21"/>
      <c r="M544" s="21"/>
      <c r="O544" s="21"/>
    </row>
    <row r="545" spans="11:15">
      <c r="K545" s="21"/>
      <c r="M545" s="21"/>
      <c r="O545" s="21"/>
    </row>
    <row r="546" spans="11:15">
      <c r="K546" s="21"/>
      <c r="M546" s="21"/>
      <c r="O546" s="21"/>
    </row>
    <row r="547" spans="11:15">
      <c r="K547" s="21"/>
      <c r="M547" s="21"/>
      <c r="O547" s="21"/>
    </row>
    <row r="548" spans="11:15">
      <c r="K548" s="21"/>
      <c r="M548" s="21"/>
      <c r="O548" s="21"/>
    </row>
    <row r="549" spans="11:15">
      <c r="K549" s="21"/>
      <c r="M549" s="21"/>
      <c r="O549" s="21"/>
    </row>
    <row r="550" spans="11:15">
      <c r="K550" s="21"/>
      <c r="M550" s="21"/>
      <c r="O550" s="21"/>
    </row>
    <row r="551" spans="11:15">
      <c r="K551" s="21"/>
      <c r="M551" s="21"/>
      <c r="O551" s="21"/>
    </row>
    <row r="552" spans="11:15">
      <c r="K552" s="21"/>
      <c r="M552" s="21"/>
      <c r="O552" s="21"/>
    </row>
    <row r="553" spans="11:15">
      <c r="K553" s="21"/>
      <c r="M553" s="21"/>
      <c r="O553" s="21"/>
    </row>
    <row r="554" spans="11:15">
      <c r="K554" s="21"/>
      <c r="M554" s="21"/>
      <c r="O554" s="21"/>
    </row>
    <row r="555" spans="11:15">
      <c r="K555" s="21"/>
      <c r="M555" s="21"/>
      <c r="O555" s="21"/>
    </row>
    <row r="556" spans="11:15">
      <c r="K556" s="21"/>
      <c r="M556" s="21"/>
      <c r="O556" s="21"/>
    </row>
    <row r="557" spans="11:15">
      <c r="K557" s="21"/>
      <c r="M557" s="21"/>
      <c r="O557" s="21"/>
    </row>
    <row r="558" spans="11:15">
      <c r="K558" s="21"/>
      <c r="M558" s="21"/>
      <c r="O558" s="21"/>
    </row>
    <row r="559" spans="11:15">
      <c r="K559" s="21"/>
      <c r="M559" s="21"/>
      <c r="O559" s="21"/>
    </row>
    <row r="560" spans="11:15">
      <c r="K560" s="21"/>
      <c r="M560" s="21"/>
      <c r="O560" s="21"/>
    </row>
    <row r="561" spans="11:15">
      <c r="K561" s="21"/>
      <c r="M561" s="21"/>
      <c r="O561" s="21"/>
    </row>
    <row r="562" spans="11:15">
      <c r="K562" s="21"/>
      <c r="M562" s="21"/>
      <c r="O562" s="21"/>
    </row>
    <row r="563" spans="11:15">
      <c r="K563" s="21"/>
      <c r="M563" s="21"/>
      <c r="O563" s="21"/>
    </row>
    <row r="564" spans="11:15">
      <c r="K564" s="21"/>
      <c r="M564" s="21"/>
      <c r="O564" s="21"/>
    </row>
    <row r="565" spans="11:15">
      <c r="K565" s="21"/>
      <c r="M565" s="21"/>
      <c r="O565" s="21"/>
    </row>
    <row r="566" spans="11:15">
      <c r="K566" s="21"/>
      <c r="M566" s="21"/>
      <c r="O566" s="21"/>
    </row>
    <row r="567" spans="11:15">
      <c r="K567" s="21"/>
      <c r="M567" s="21"/>
      <c r="O567" s="21"/>
    </row>
    <row r="568" spans="11:15">
      <c r="K568" s="21"/>
      <c r="M568" s="21"/>
      <c r="O568" s="21"/>
    </row>
    <row r="569" spans="11:15">
      <c r="K569" s="21"/>
      <c r="M569" s="21"/>
      <c r="O569" s="21"/>
    </row>
    <row r="570" spans="11:15">
      <c r="K570" s="21"/>
      <c r="M570" s="21"/>
      <c r="O570" s="21"/>
    </row>
    <row r="571" spans="11:15">
      <c r="K571" s="21"/>
      <c r="M571" s="21"/>
      <c r="O571" s="21"/>
    </row>
    <row r="572" spans="11:15">
      <c r="K572" s="21"/>
      <c r="M572" s="21"/>
      <c r="O572" s="21"/>
    </row>
    <row r="573" spans="11:15">
      <c r="K573" s="21"/>
      <c r="M573" s="21"/>
      <c r="O573" s="21"/>
    </row>
    <row r="574" spans="11:15">
      <c r="K574" s="21"/>
      <c r="M574" s="21"/>
      <c r="O574" s="21"/>
    </row>
    <row r="575" spans="11:15">
      <c r="K575" s="21"/>
      <c r="M575" s="21"/>
      <c r="O575" s="21"/>
    </row>
    <row r="576" spans="11:15">
      <c r="K576" s="21"/>
      <c r="M576" s="21"/>
      <c r="O576" s="21"/>
    </row>
    <row r="577" spans="11:15">
      <c r="K577" s="21"/>
      <c r="M577" s="21"/>
      <c r="O577" s="21"/>
    </row>
    <row r="578" spans="11:15">
      <c r="K578" s="21"/>
      <c r="M578" s="21"/>
      <c r="O578" s="21"/>
    </row>
    <row r="579" spans="11:15">
      <c r="K579" s="21"/>
      <c r="M579" s="21"/>
      <c r="O579" s="21"/>
    </row>
    <row r="580" spans="11:15">
      <c r="K580" s="21"/>
      <c r="M580" s="21"/>
      <c r="O580" s="21"/>
    </row>
    <row r="581" spans="11:15">
      <c r="K581" s="21"/>
      <c r="M581" s="21"/>
      <c r="O581" s="21"/>
    </row>
    <row r="582" spans="11:15">
      <c r="K582" s="21"/>
      <c r="M582" s="21"/>
      <c r="O582" s="21"/>
    </row>
    <row r="583" spans="11:15">
      <c r="K583" s="21"/>
      <c r="M583" s="21"/>
      <c r="O583" s="21"/>
    </row>
    <row r="584" spans="11:15">
      <c r="K584" s="21"/>
      <c r="M584" s="21"/>
      <c r="O584" s="21"/>
    </row>
    <row r="585" spans="11:15">
      <c r="K585" s="21"/>
      <c r="M585" s="21"/>
      <c r="O585" s="21"/>
    </row>
    <row r="586" spans="11:15">
      <c r="K586" s="21"/>
      <c r="M586" s="21"/>
      <c r="O586" s="21"/>
    </row>
    <row r="587" spans="11:15">
      <c r="K587" s="21"/>
      <c r="M587" s="21"/>
      <c r="O587" s="21"/>
    </row>
    <row r="588" spans="11:15">
      <c r="K588" s="21"/>
      <c r="M588" s="21"/>
      <c r="O588" s="21"/>
    </row>
    <row r="589" spans="11:15">
      <c r="K589" s="21"/>
      <c r="M589" s="21"/>
      <c r="O589" s="21"/>
    </row>
    <row r="590" spans="11:15">
      <c r="K590" s="21"/>
      <c r="M590" s="21"/>
      <c r="O590" s="21"/>
    </row>
    <row r="591" spans="11:15">
      <c r="K591" s="21"/>
      <c r="M591" s="21"/>
      <c r="O591" s="21"/>
    </row>
    <row r="592" spans="11:15">
      <c r="K592" s="21"/>
      <c r="M592" s="21"/>
      <c r="O592" s="21"/>
    </row>
    <row r="593" spans="11:15">
      <c r="K593" s="21"/>
      <c r="M593" s="21"/>
      <c r="O593" s="21"/>
    </row>
    <row r="594" spans="11:15">
      <c r="K594" s="21"/>
      <c r="M594" s="21"/>
      <c r="O594" s="21"/>
    </row>
    <row r="595" spans="11:15">
      <c r="K595" s="21"/>
      <c r="M595" s="21"/>
      <c r="O595" s="21"/>
    </row>
    <row r="596" spans="11:15">
      <c r="K596" s="21"/>
      <c r="M596" s="21"/>
      <c r="O596" s="21"/>
    </row>
    <row r="597" spans="11:15">
      <c r="K597" s="21"/>
      <c r="M597" s="21"/>
      <c r="O597" s="21"/>
    </row>
    <row r="598" spans="11:15">
      <c r="K598" s="21"/>
      <c r="M598" s="21"/>
      <c r="O598" s="21"/>
    </row>
    <row r="599" spans="11:15">
      <c r="K599" s="21"/>
      <c r="M599" s="21"/>
      <c r="O599" s="21"/>
    </row>
    <row r="600" spans="11:15">
      <c r="K600" s="21"/>
      <c r="M600" s="21"/>
      <c r="O600" s="21"/>
    </row>
    <row r="601" spans="11:15">
      <c r="K601" s="21"/>
      <c r="M601" s="21"/>
      <c r="O601" s="21"/>
    </row>
    <row r="602" spans="11:15">
      <c r="K602" s="21"/>
      <c r="M602" s="21"/>
      <c r="O602" s="21"/>
    </row>
    <row r="603" spans="11:15">
      <c r="K603" s="21"/>
      <c r="M603" s="21"/>
      <c r="O603" s="21"/>
    </row>
    <row r="604" spans="11:15">
      <c r="K604" s="21"/>
      <c r="M604" s="21"/>
      <c r="O604" s="21"/>
    </row>
    <row r="605" spans="11:15">
      <c r="K605" s="21"/>
      <c r="M605" s="21"/>
      <c r="O605" s="21"/>
    </row>
    <row r="606" spans="11:15">
      <c r="K606" s="21"/>
      <c r="M606" s="21"/>
      <c r="O606" s="21"/>
    </row>
    <row r="607" spans="11:15">
      <c r="K607" s="21"/>
      <c r="M607" s="21"/>
      <c r="O607" s="21"/>
    </row>
    <row r="608" spans="11:15">
      <c r="K608" s="21"/>
      <c r="M608" s="21"/>
      <c r="O608" s="21"/>
    </row>
    <row r="609" spans="11:15">
      <c r="K609" s="21"/>
      <c r="M609" s="21"/>
      <c r="O609" s="21"/>
    </row>
    <row r="610" spans="11:15">
      <c r="K610" s="21"/>
      <c r="M610" s="21"/>
      <c r="O610" s="21"/>
    </row>
    <row r="611" spans="11:15">
      <c r="K611" s="21"/>
      <c r="M611" s="21"/>
      <c r="O611" s="21"/>
    </row>
    <row r="612" spans="11:15">
      <c r="K612" s="21"/>
      <c r="M612" s="21"/>
      <c r="O612" s="21"/>
    </row>
    <row r="613" spans="11:15">
      <c r="K613" s="21"/>
      <c r="M613" s="21"/>
      <c r="O613" s="21"/>
    </row>
    <row r="614" spans="11:15">
      <c r="K614" s="21"/>
      <c r="M614" s="21"/>
      <c r="O614" s="21"/>
    </row>
    <row r="615" spans="11:15">
      <c r="K615" s="21"/>
      <c r="M615" s="21"/>
      <c r="O615" s="21"/>
    </row>
    <row r="616" spans="11:15">
      <c r="K616" s="21"/>
      <c r="M616" s="21"/>
      <c r="O616" s="21"/>
    </row>
    <row r="617" spans="11:15">
      <c r="K617" s="21"/>
      <c r="M617" s="21"/>
      <c r="O617" s="21"/>
    </row>
    <row r="618" spans="11:15">
      <c r="K618" s="21"/>
      <c r="M618" s="21"/>
      <c r="O618" s="21"/>
    </row>
    <row r="619" spans="11:15">
      <c r="K619" s="21"/>
      <c r="M619" s="21"/>
      <c r="O619" s="21"/>
    </row>
    <row r="620" spans="11:15">
      <c r="K620" s="21"/>
      <c r="M620" s="21"/>
      <c r="O620" s="21"/>
    </row>
    <row r="621" spans="11:15">
      <c r="K621" s="21"/>
      <c r="M621" s="21"/>
      <c r="O621" s="21"/>
    </row>
    <row r="622" spans="11:15">
      <c r="K622" s="21"/>
      <c r="M622" s="21"/>
      <c r="O622" s="21"/>
    </row>
    <row r="623" spans="11:15">
      <c r="K623" s="21"/>
      <c r="M623" s="21"/>
      <c r="O623" s="21"/>
    </row>
    <row r="624" spans="11:15">
      <c r="K624" s="21"/>
      <c r="M624" s="21"/>
      <c r="O624" s="21"/>
    </row>
    <row r="625" spans="11:15">
      <c r="K625" s="21"/>
      <c r="M625" s="21"/>
      <c r="O625" s="21"/>
    </row>
    <row r="626" spans="11:15">
      <c r="K626" s="21"/>
      <c r="M626" s="21"/>
      <c r="O626" s="21"/>
    </row>
    <row r="627" spans="11:15">
      <c r="K627" s="21"/>
      <c r="M627" s="21"/>
      <c r="O627" s="21"/>
    </row>
    <row r="628" spans="11:15">
      <c r="K628" s="21"/>
      <c r="M628" s="21"/>
      <c r="O628" s="21"/>
    </row>
    <row r="629" spans="11:15">
      <c r="K629" s="21"/>
      <c r="M629" s="21"/>
      <c r="O629" s="21"/>
    </row>
    <row r="630" spans="11:15">
      <c r="K630" s="21"/>
      <c r="M630" s="21"/>
      <c r="O630" s="21"/>
    </row>
    <row r="631" spans="11:15">
      <c r="K631" s="21"/>
      <c r="M631" s="21"/>
      <c r="O631" s="21"/>
    </row>
    <row r="632" spans="11:15">
      <c r="K632" s="21"/>
      <c r="M632" s="21"/>
      <c r="O632" s="21"/>
    </row>
    <row r="633" spans="11:15">
      <c r="K633" s="21"/>
      <c r="M633" s="21"/>
      <c r="O633" s="21"/>
    </row>
    <row r="634" spans="11:15">
      <c r="K634" s="21"/>
      <c r="M634" s="21"/>
      <c r="O634" s="21"/>
    </row>
    <row r="635" spans="11:15">
      <c r="K635" s="21"/>
      <c r="M635" s="21"/>
      <c r="O635" s="21"/>
    </row>
    <row r="636" spans="11:15">
      <c r="K636" s="21"/>
      <c r="M636" s="21"/>
      <c r="O636" s="21"/>
    </row>
    <row r="637" spans="11:15">
      <c r="K637" s="21"/>
      <c r="M637" s="21"/>
      <c r="O637" s="21"/>
    </row>
    <row r="638" spans="11:15">
      <c r="K638" s="21"/>
      <c r="M638" s="21"/>
      <c r="O638" s="21"/>
    </row>
    <row r="639" spans="11:15">
      <c r="K639" s="21"/>
      <c r="M639" s="21"/>
      <c r="O639" s="21"/>
    </row>
    <row r="640" spans="11:15">
      <c r="K640" s="21"/>
      <c r="M640" s="21"/>
      <c r="O640" s="21"/>
    </row>
    <row r="641" spans="11:15">
      <c r="K641" s="21"/>
      <c r="M641" s="21"/>
      <c r="O641" s="21"/>
    </row>
    <row r="642" spans="11:15">
      <c r="K642" s="21"/>
      <c r="M642" s="21"/>
      <c r="O642" s="21"/>
    </row>
    <row r="643" spans="11:15">
      <c r="K643" s="21"/>
      <c r="M643" s="21"/>
      <c r="O643" s="21"/>
    </row>
    <row r="644" spans="11:15">
      <c r="K644" s="21"/>
      <c r="M644" s="21"/>
      <c r="O644" s="21"/>
    </row>
    <row r="645" spans="11:15">
      <c r="K645" s="21"/>
      <c r="M645" s="21"/>
      <c r="O645" s="21"/>
    </row>
    <row r="646" spans="11:15">
      <c r="K646" s="21"/>
      <c r="M646" s="21"/>
      <c r="O646" s="21"/>
    </row>
    <row r="647" spans="11:15">
      <c r="K647" s="21"/>
      <c r="M647" s="21"/>
      <c r="O647" s="21"/>
    </row>
    <row r="648" spans="11:15">
      <c r="K648" s="21"/>
      <c r="M648" s="21"/>
      <c r="O648" s="21"/>
    </row>
    <row r="649" spans="11:15">
      <c r="K649" s="21"/>
      <c r="M649" s="21"/>
      <c r="O649" s="21"/>
    </row>
    <row r="650" spans="11:15">
      <c r="K650" s="21"/>
      <c r="M650" s="21"/>
      <c r="O650" s="21"/>
    </row>
    <row r="651" spans="11:15">
      <c r="K651" s="21"/>
      <c r="M651" s="21"/>
      <c r="O651" s="21"/>
    </row>
    <row r="652" spans="11:15">
      <c r="K652" s="21"/>
      <c r="M652" s="21"/>
      <c r="O652" s="21"/>
    </row>
    <row r="653" spans="11:15">
      <c r="K653" s="21"/>
      <c r="M653" s="21"/>
      <c r="O653" s="21"/>
    </row>
    <row r="654" spans="11:15">
      <c r="K654" s="21"/>
      <c r="M654" s="21"/>
      <c r="O654" s="21"/>
    </row>
    <row r="655" spans="11:15">
      <c r="K655" s="21"/>
      <c r="M655" s="21"/>
      <c r="O655" s="21"/>
    </row>
    <row r="656" spans="11:15">
      <c r="K656" s="21"/>
      <c r="M656" s="21"/>
      <c r="O656" s="21"/>
    </row>
    <row r="657" spans="11:15">
      <c r="K657" s="21"/>
      <c r="M657" s="21"/>
      <c r="O657" s="21"/>
    </row>
    <row r="658" spans="11:15">
      <c r="K658" s="21"/>
      <c r="M658" s="21"/>
      <c r="O658" s="21"/>
    </row>
    <row r="659" spans="11:15">
      <c r="K659" s="21"/>
      <c r="M659" s="21"/>
      <c r="O659" s="21"/>
    </row>
    <row r="660" spans="11:15">
      <c r="K660" s="21"/>
      <c r="M660" s="21"/>
      <c r="O660" s="21"/>
    </row>
    <row r="661" spans="11:15">
      <c r="K661" s="21"/>
      <c r="M661" s="21"/>
      <c r="O661" s="21"/>
    </row>
    <row r="662" spans="11:15">
      <c r="K662" s="21"/>
      <c r="M662" s="21"/>
      <c r="O662" s="21"/>
    </row>
    <row r="663" spans="11:15">
      <c r="K663" s="21"/>
      <c r="M663" s="21"/>
      <c r="O663" s="21"/>
    </row>
    <row r="664" spans="11:15">
      <c r="K664" s="21"/>
      <c r="M664" s="21"/>
      <c r="O664" s="21"/>
    </row>
    <row r="665" spans="11:15">
      <c r="K665" s="21"/>
      <c r="M665" s="21"/>
      <c r="O665" s="21"/>
    </row>
    <row r="666" spans="11:15">
      <c r="K666" s="21"/>
      <c r="M666" s="21"/>
      <c r="O666" s="21"/>
    </row>
    <row r="667" spans="11:15">
      <c r="K667" s="21"/>
      <c r="M667" s="21"/>
      <c r="O667" s="21"/>
    </row>
    <row r="668" spans="11:15">
      <c r="K668" s="21"/>
      <c r="M668" s="21"/>
      <c r="O668" s="21"/>
    </row>
    <row r="669" spans="11:15">
      <c r="K669" s="21"/>
      <c r="M669" s="21"/>
      <c r="O669" s="21"/>
    </row>
    <row r="670" spans="11:15">
      <c r="K670" s="21"/>
      <c r="M670" s="21"/>
      <c r="O670" s="21"/>
    </row>
    <row r="671" spans="11:15">
      <c r="K671" s="21"/>
      <c r="M671" s="21"/>
      <c r="O671" s="21"/>
    </row>
    <row r="672" spans="11:15">
      <c r="K672" s="21"/>
      <c r="M672" s="21"/>
      <c r="O672" s="21"/>
    </row>
    <row r="673" spans="11:15">
      <c r="K673" s="21"/>
      <c r="M673" s="21"/>
      <c r="O673" s="21"/>
    </row>
    <row r="674" spans="11:15">
      <c r="K674" s="21"/>
      <c r="M674" s="21"/>
      <c r="O674" s="21"/>
    </row>
    <row r="675" spans="11:15">
      <c r="K675" s="21"/>
      <c r="M675" s="21"/>
      <c r="O675" s="21"/>
    </row>
    <row r="676" spans="11:15">
      <c r="K676" s="21"/>
      <c r="M676" s="21"/>
      <c r="O676" s="21"/>
    </row>
    <row r="677" spans="11:15">
      <c r="K677" s="21"/>
      <c r="M677" s="21"/>
      <c r="O677" s="21"/>
    </row>
    <row r="678" spans="11:15">
      <c r="K678" s="21"/>
      <c r="M678" s="21"/>
      <c r="O678" s="21"/>
    </row>
    <row r="679" spans="11:15">
      <c r="K679" s="21"/>
      <c r="M679" s="21"/>
      <c r="O679" s="21"/>
    </row>
    <row r="680" spans="11:15">
      <c r="K680" s="21"/>
      <c r="M680" s="21"/>
      <c r="O680" s="21"/>
    </row>
    <row r="681" spans="11:15">
      <c r="K681" s="21"/>
      <c r="M681" s="21"/>
      <c r="O681" s="21"/>
    </row>
    <row r="682" spans="11:15">
      <c r="K682" s="21"/>
      <c r="M682" s="21"/>
      <c r="O682" s="21"/>
    </row>
    <row r="683" spans="11:15">
      <c r="K683" s="21"/>
      <c r="M683" s="21"/>
      <c r="O683" s="21"/>
    </row>
    <row r="684" spans="11:15">
      <c r="K684" s="21"/>
      <c r="M684" s="21"/>
      <c r="O684" s="21"/>
    </row>
    <row r="685" spans="11:15">
      <c r="K685" s="21"/>
      <c r="M685" s="21"/>
      <c r="O685" s="21"/>
    </row>
    <row r="686" spans="11:15">
      <c r="K686" s="21"/>
      <c r="M686" s="21"/>
      <c r="O686" s="21"/>
    </row>
    <row r="687" spans="11:15">
      <c r="K687" s="21"/>
      <c r="M687" s="21"/>
      <c r="O687" s="21"/>
    </row>
    <row r="688" spans="11:15">
      <c r="K688" s="21"/>
      <c r="M688" s="21"/>
      <c r="O688" s="21"/>
    </row>
    <row r="689" spans="11:15">
      <c r="K689" s="21"/>
      <c r="M689" s="21"/>
      <c r="O689" s="21"/>
    </row>
    <row r="690" spans="11:15">
      <c r="K690" s="21"/>
      <c r="M690" s="21"/>
      <c r="O690" s="21"/>
    </row>
    <row r="691" spans="11:15">
      <c r="K691" s="21"/>
      <c r="M691" s="21"/>
      <c r="O691" s="21"/>
    </row>
    <row r="692" spans="11:15">
      <c r="K692" s="21"/>
      <c r="M692" s="21"/>
      <c r="O692" s="21"/>
    </row>
    <row r="693" spans="11:15">
      <c r="K693" s="21"/>
      <c r="M693" s="21"/>
      <c r="O693" s="21"/>
    </row>
    <row r="694" spans="11:15">
      <c r="K694" s="21"/>
      <c r="M694" s="21"/>
      <c r="O694" s="21"/>
    </row>
    <row r="695" spans="11:15">
      <c r="K695" s="21"/>
      <c r="M695" s="21"/>
      <c r="O695" s="21"/>
    </row>
    <row r="696" spans="11:15">
      <c r="K696" s="21"/>
      <c r="M696" s="21"/>
      <c r="O696" s="21"/>
    </row>
    <row r="697" spans="11:15">
      <c r="K697" s="21"/>
      <c r="M697" s="21"/>
      <c r="O697" s="21"/>
    </row>
    <row r="698" spans="11:15">
      <c r="K698" s="21"/>
      <c r="M698" s="21"/>
      <c r="O698" s="21"/>
    </row>
    <row r="699" spans="11:15">
      <c r="K699" s="21"/>
      <c r="M699" s="21"/>
      <c r="O699" s="21"/>
    </row>
    <row r="700" spans="11:15">
      <c r="K700" s="21"/>
      <c r="M700" s="21"/>
      <c r="O700" s="21"/>
    </row>
    <row r="701" spans="11:15">
      <c r="K701" s="21"/>
      <c r="M701" s="21"/>
      <c r="O701" s="21"/>
    </row>
    <row r="702" spans="11:15">
      <c r="K702" s="21"/>
      <c r="M702" s="21"/>
      <c r="O702" s="21"/>
    </row>
    <row r="703" spans="11:15">
      <c r="K703" s="21"/>
      <c r="M703" s="21"/>
      <c r="O703" s="21"/>
    </row>
    <row r="704" spans="11:15">
      <c r="K704" s="21"/>
      <c r="M704" s="21"/>
      <c r="O704" s="21"/>
    </row>
    <row r="705" spans="11:15">
      <c r="K705" s="21"/>
      <c r="M705" s="21"/>
      <c r="O705" s="21"/>
    </row>
    <row r="706" spans="11:15">
      <c r="K706" s="21"/>
      <c r="M706" s="21"/>
      <c r="O706" s="21"/>
    </row>
    <row r="707" spans="11:15">
      <c r="K707" s="21"/>
      <c r="M707" s="21"/>
      <c r="O707" s="21"/>
    </row>
    <row r="708" spans="11:15">
      <c r="K708" s="21"/>
      <c r="M708" s="21"/>
      <c r="O708" s="21"/>
    </row>
    <row r="709" spans="11:15">
      <c r="K709" s="21"/>
      <c r="M709" s="21"/>
      <c r="O709" s="21"/>
    </row>
    <row r="710" spans="11:15">
      <c r="K710" s="21"/>
      <c r="M710" s="21"/>
      <c r="O710" s="21"/>
    </row>
    <row r="711" spans="11:15">
      <c r="K711" s="21"/>
      <c r="M711" s="21"/>
      <c r="O711" s="21"/>
    </row>
    <row r="712" spans="11:15">
      <c r="K712" s="21"/>
      <c r="M712" s="21"/>
      <c r="O712" s="21"/>
    </row>
    <row r="713" spans="11:15">
      <c r="K713" s="21"/>
      <c r="M713" s="21"/>
      <c r="O713" s="21"/>
    </row>
    <row r="714" spans="11:15">
      <c r="K714" s="21"/>
      <c r="M714" s="21"/>
      <c r="O714" s="21"/>
    </row>
    <row r="715" spans="11:15">
      <c r="K715" s="21"/>
      <c r="M715" s="21"/>
      <c r="O715" s="21"/>
    </row>
    <row r="716" spans="11:15">
      <c r="K716" s="21"/>
      <c r="M716" s="21"/>
      <c r="O716" s="21"/>
    </row>
    <row r="717" spans="11:15">
      <c r="K717" s="21"/>
      <c r="M717" s="21"/>
      <c r="O717" s="21"/>
    </row>
    <row r="718" spans="11:15">
      <c r="K718" s="21"/>
      <c r="M718" s="21"/>
      <c r="O718" s="21"/>
    </row>
    <row r="719" spans="11:15">
      <c r="K719" s="21"/>
      <c r="M719" s="21"/>
      <c r="O719" s="21"/>
    </row>
    <row r="720" spans="11:15">
      <c r="K720" s="21"/>
      <c r="M720" s="21"/>
      <c r="O720" s="21"/>
    </row>
    <row r="721" spans="11:15">
      <c r="K721" s="21"/>
      <c r="M721" s="21"/>
      <c r="O721" s="21"/>
    </row>
    <row r="722" spans="11:15">
      <c r="K722" s="21"/>
      <c r="M722" s="21"/>
      <c r="O722" s="21"/>
    </row>
    <row r="723" spans="11:15">
      <c r="K723" s="21"/>
      <c r="M723" s="21"/>
      <c r="O723" s="21"/>
    </row>
    <row r="724" spans="11:15">
      <c r="K724" s="21"/>
      <c r="M724" s="21"/>
      <c r="O724" s="21"/>
    </row>
    <row r="725" spans="11:15">
      <c r="K725" s="21"/>
      <c r="M725" s="21"/>
      <c r="O725" s="21"/>
    </row>
    <row r="726" spans="11:15">
      <c r="K726" s="21"/>
      <c r="M726" s="21"/>
      <c r="O726" s="21"/>
    </row>
    <row r="727" spans="11:15">
      <c r="K727" s="21"/>
      <c r="M727" s="21"/>
      <c r="O727" s="21"/>
    </row>
    <row r="728" spans="11:15">
      <c r="K728" s="21"/>
      <c r="M728" s="21"/>
      <c r="O728" s="21"/>
    </row>
    <row r="729" spans="11:15">
      <c r="K729" s="21"/>
      <c r="M729" s="21"/>
      <c r="O729" s="21"/>
    </row>
    <row r="730" spans="11:15">
      <c r="K730" s="21"/>
      <c r="M730" s="21"/>
      <c r="O730" s="21"/>
    </row>
    <row r="731" spans="11:15">
      <c r="K731" s="21"/>
      <c r="M731" s="21"/>
      <c r="O731" s="21"/>
    </row>
    <row r="732" spans="11:15">
      <c r="K732" s="21"/>
      <c r="M732" s="21"/>
      <c r="O732" s="21"/>
    </row>
    <row r="733" spans="11:15">
      <c r="K733" s="21"/>
      <c r="M733" s="21"/>
      <c r="O733" s="21"/>
    </row>
    <row r="734" spans="11:15">
      <c r="K734" s="21"/>
      <c r="M734" s="21"/>
      <c r="O734" s="21"/>
    </row>
    <row r="735" spans="11:15">
      <c r="K735" s="21"/>
      <c r="M735" s="21"/>
      <c r="O735" s="21"/>
    </row>
    <row r="736" spans="11:15">
      <c r="K736" s="21"/>
      <c r="M736" s="21"/>
      <c r="O736" s="21"/>
    </row>
    <row r="737" spans="11:15">
      <c r="K737" s="21"/>
      <c r="M737" s="21"/>
      <c r="O737" s="21"/>
    </row>
    <row r="738" spans="11:15">
      <c r="K738" s="21"/>
      <c r="M738" s="21"/>
      <c r="O738" s="21"/>
    </row>
    <row r="739" spans="11:15">
      <c r="K739" s="21"/>
      <c r="M739" s="21"/>
      <c r="O739" s="21"/>
    </row>
    <row r="740" spans="11:15">
      <c r="K740" s="21"/>
      <c r="M740" s="21"/>
      <c r="O740" s="21"/>
    </row>
    <row r="741" spans="11:15">
      <c r="K741" s="21"/>
      <c r="M741" s="21"/>
      <c r="O741" s="21"/>
    </row>
    <row r="742" spans="11:15">
      <c r="K742" s="21"/>
      <c r="M742" s="21"/>
      <c r="O742" s="21"/>
    </row>
    <row r="743" spans="11:15">
      <c r="K743" s="21"/>
      <c r="M743" s="21"/>
      <c r="O743" s="21"/>
    </row>
    <row r="744" spans="11:15">
      <c r="K744" s="21"/>
      <c r="M744" s="21"/>
      <c r="O744" s="21"/>
    </row>
    <row r="745" spans="11:15">
      <c r="K745" s="21"/>
      <c r="M745" s="21"/>
      <c r="O745" s="21"/>
    </row>
    <row r="746" spans="11:15">
      <c r="K746" s="21"/>
      <c r="M746" s="21"/>
      <c r="O746" s="21"/>
    </row>
    <row r="747" spans="11:15">
      <c r="K747" s="21"/>
      <c r="M747" s="21"/>
      <c r="O747" s="21"/>
    </row>
    <row r="748" spans="11:15">
      <c r="K748" s="21"/>
      <c r="M748" s="21"/>
      <c r="O748" s="21"/>
    </row>
    <row r="749" spans="11:15">
      <c r="K749" s="21"/>
      <c r="M749" s="21"/>
      <c r="O749" s="21"/>
    </row>
    <row r="750" spans="11:15">
      <c r="K750" s="21"/>
      <c r="M750" s="21"/>
      <c r="O750" s="21"/>
    </row>
    <row r="751" spans="11:15">
      <c r="K751" s="21"/>
      <c r="M751" s="21"/>
      <c r="O751" s="21"/>
    </row>
    <row r="752" spans="11:15">
      <c r="K752" s="21"/>
      <c r="M752" s="21"/>
      <c r="O752" s="21"/>
    </row>
    <row r="753" spans="11:15">
      <c r="K753" s="21"/>
      <c r="M753" s="21"/>
      <c r="O753" s="21"/>
    </row>
    <row r="754" spans="11:15">
      <c r="K754" s="21"/>
      <c r="M754" s="21"/>
      <c r="O754" s="21"/>
    </row>
    <row r="755" spans="11:15">
      <c r="K755" s="21"/>
      <c r="M755" s="21"/>
      <c r="O755" s="21"/>
    </row>
    <row r="756" spans="11:15">
      <c r="K756" s="21"/>
      <c r="M756" s="21"/>
      <c r="O756" s="21"/>
    </row>
    <row r="757" spans="11:15">
      <c r="K757" s="21"/>
      <c r="M757" s="21"/>
      <c r="O757" s="21"/>
    </row>
    <row r="758" spans="11:15">
      <c r="K758" s="21"/>
      <c r="M758" s="21"/>
      <c r="O758" s="21"/>
    </row>
    <row r="759" spans="11:15">
      <c r="K759" s="21"/>
      <c r="M759" s="21"/>
      <c r="O759" s="21"/>
    </row>
    <row r="760" spans="11:15">
      <c r="K760" s="21"/>
      <c r="M760" s="21"/>
      <c r="O760" s="21"/>
    </row>
    <row r="761" spans="11:15">
      <c r="K761" s="21"/>
      <c r="M761" s="21"/>
      <c r="O761" s="21"/>
    </row>
    <row r="762" spans="11:15">
      <c r="K762" s="21"/>
      <c r="M762" s="21"/>
      <c r="O762" s="21"/>
    </row>
    <row r="763" spans="11:15">
      <c r="K763" s="21"/>
      <c r="M763" s="21"/>
      <c r="O763" s="21"/>
    </row>
    <row r="764" spans="11:15">
      <c r="K764" s="21"/>
      <c r="M764" s="21"/>
      <c r="O764" s="21"/>
    </row>
    <row r="765" spans="11:15">
      <c r="K765" s="21"/>
      <c r="M765" s="21"/>
      <c r="O765" s="21"/>
    </row>
    <row r="766" spans="11:15">
      <c r="K766" s="21"/>
      <c r="M766" s="21"/>
      <c r="O766" s="21"/>
    </row>
    <row r="767" spans="11:15">
      <c r="K767" s="21"/>
      <c r="M767" s="21"/>
      <c r="O767" s="21"/>
    </row>
    <row r="768" spans="11:15">
      <c r="K768" s="21"/>
      <c r="M768" s="21"/>
      <c r="O768" s="21"/>
    </row>
    <row r="769" spans="11:15">
      <c r="K769" s="21"/>
      <c r="M769" s="21"/>
      <c r="O769" s="21"/>
    </row>
    <row r="770" spans="11:15">
      <c r="K770" s="21"/>
      <c r="M770" s="21"/>
      <c r="O770" s="21"/>
    </row>
    <row r="771" spans="11:15">
      <c r="K771" s="21"/>
      <c r="M771" s="21"/>
      <c r="O771" s="21"/>
    </row>
    <row r="772" spans="11:15">
      <c r="K772" s="21"/>
      <c r="M772" s="21"/>
      <c r="O772" s="21"/>
    </row>
    <row r="773" spans="11:15">
      <c r="K773" s="21"/>
      <c r="M773" s="21"/>
      <c r="O773" s="21"/>
    </row>
    <row r="774" spans="11:15">
      <c r="K774" s="21"/>
      <c r="M774" s="21"/>
      <c r="O774" s="21"/>
    </row>
    <row r="775" spans="11:15">
      <c r="K775" s="21"/>
      <c r="M775" s="21"/>
      <c r="O775" s="21"/>
    </row>
    <row r="776" spans="11:15">
      <c r="K776" s="21"/>
      <c r="M776" s="21"/>
      <c r="O776" s="21"/>
    </row>
    <row r="777" spans="11:15">
      <c r="K777" s="21"/>
      <c r="M777" s="21"/>
      <c r="O777" s="21"/>
    </row>
    <row r="778" spans="11:15">
      <c r="K778" s="21"/>
      <c r="M778" s="21"/>
      <c r="O778" s="21"/>
    </row>
    <row r="779" spans="11:15">
      <c r="K779" s="21"/>
      <c r="M779" s="21"/>
      <c r="O779" s="21"/>
    </row>
    <row r="780" spans="11:15">
      <c r="K780" s="21"/>
      <c r="M780" s="21"/>
      <c r="O780" s="21"/>
    </row>
    <row r="781" spans="11:15">
      <c r="K781" s="21"/>
      <c r="M781" s="21"/>
      <c r="O781" s="21"/>
    </row>
    <row r="782" spans="11:15">
      <c r="K782" s="21"/>
      <c r="M782" s="21"/>
      <c r="O782" s="21"/>
    </row>
    <row r="783" spans="11:15">
      <c r="K783" s="21"/>
      <c r="M783" s="21"/>
      <c r="O783" s="21"/>
    </row>
    <row r="784" spans="11:15">
      <c r="K784" s="21"/>
      <c r="M784" s="21"/>
      <c r="O784" s="21"/>
    </row>
    <row r="785" spans="11:15">
      <c r="K785" s="21"/>
      <c r="M785" s="21"/>
      <c r="O785" s="21"/>
    </row>
    <row r="786" spans="11:15">
      <c r="K786" s="21"/>
      <c r="M786" s="21"/>
      <c r="O786" s="21"/>
    </row>
    <row r="787" spans="11:15">
      <c r="K787" s="21"/>
      <c r="M787" s="21"/>
      <c r="O787" s="21"/>
    </row>
    <row r="788" spans="11:15">
      <c r="K788" s="21"/>
      <c r="M788" s="21"/>
      <c r="O788" s="21"/>
    </row>
    <row r="789" spans="11:15">
      <c r="K789" s="21"/>
      <c r="M789" s="21"/>
      <c r="O789" s="21"/>
    </row>
    <row r="790" spans="11:15">
      <c r="K790" s="21"/>
      <c r="M790" s="21"/>
      <c r="O790" s="21"/>
    </row>
    <row r="791" spans="11:15">
      <c r="K791" s="21"/>
      <c r="M791" s="21"/>
      <c r="O791" s="21"/>
    </row>
    <row r="792" spans="11:15">
      <c r="K792" s="21"/>
      <c r="M792" s="21"/>
      <c r="O792" s="21"/>
    </row>
    <row r="793" spans="11:15">
      <c r="K793" s="21"/>
      <c r="M793" s="21"/>
      <c r="O793" s="21"/>
    </row>
    <row r="794" spans="11:15">
      <c r="K794" s="21"/>
      <c r="M794" s="21"/>
      <c r="O794" s="21"/>
    </row>
    <row r="795" spans="11:15">
      <c r="K795" s="21"/>
      <c r="M795" s="21"/>
      <c r="O795" s="21"/>
    </row>
    <row r="796" spans="11:15">
      <c r="K796" s="21"/>
      <c r="M796" s="21"/>
      <c r="O796" s="21"/>
    </row>
    <row r="797" spans="11:15">
      <c r="K797" s="21"/>
      <c r="M797" s="21"/>
      <c r="O797" s="21"/>
    </row>
    <row r="798" spans="11:15">
      <c r="K798" s="21"/>
      <c r="M798" s="21"/>
      <c r="O798" s="21"/>
    </row>
    <row r="799" spans="11:15">
      <c r="K799" s="21"/>
      <c r="M799" s="21"/>
      <c r="O799" s="21"/>
    </row>
    <row r="800" spans="11:15">
      <c r="K800" s="21"/>
      <c r="M800" s="21"/>
      <c r="O800" s="21"/>
    </row>
    <row r="801" spans="11:15">
      <c r="K801" s="21"/>
      <c r="M801" s="21"/>
      <c r="O801" s="21"/>
    </row>
    <row r="802" spans="11:15">
      <c r="K802" s="21"/>
      <c r="M802" s="21"/>
      <c r="O802" s="21"/>
    </row>
    <row r="803" spans="11:15">
      <c r="K803" s="21"/>
      <c r="M803" s="21"/>
      <c r="O803" s="21"/>
    </row>
    <row r="804" spans="11:15">
      <c r="K804" s="21"/>
      <c r="M804" s="21"/>
      <c r="O804" s="21"/>
    </row>
    <row r="805" spans="11:15">
      <c r="K805" s="21"/>
      <c r="M805" s="21"/>
      <c r="O805" s="21"/>
    </row>
    <row r="806" spans="11:15">
      <c r="K806" s="21"/>
      <c r="M806" s="21"/>
      <c r="O806" s="21"/>
    </row>
    <row r="807" spans="11:15">
      <c r="K807" s="21"/>
      <c r="M807" s="21"/>
      <c r="O807" s="21"/>
    </row>
    <row r="808" spans="11:15">
      <c r="K808" s="21"/>
      <c r="M808" s="21"/>
      <c r="O808" s="21"/>
    </row>
    <row r="809" spans="11:15">
      <c r="K809" s="21"/>
      <c r="M809" s="21"/>
      <c r="O809" s="21"/>
    </row>
    <row r="810" spans="11:15">
      <c r="K810" s="21"/>
      <c r="M810" s="21"/>
      <c r="O810" s="21"/>
    </row>
    <row r="811" spans="11:15">
      <c r="K811" s="21"/>
      <c r="M811" s="21"/>
      <c r="O811" s="21"/>
    </row>
    <row r="812" spans="11:15">
      <c r="K812" s="21"/>
      <c r="M812" s="21"/>
      <c r="O812" s="21"/>
    </row>
    <row r="813" spans="11:15">
      <c r="K813" s="21"/>
      <c r="M813" s="21"/>
      <c r="O813" s="21"/>
    </row>
    <row r="814" spans="11:15">
      <c r="K814" s="21"/>
      <c r="M814" s="21"/>
      <c r="O814" s="21"/>
    </row>
    <row r="815" spans="11:15">
      <c r="K815" s="21"/>
      <c r="M815" s="21"/>
      <c r="O815" s="21"/>
    </row>
    <row r="816" spans="11:15">
      <c r="K816" s="21"/>
      <c r="M816" s="21"/>
      <c r="O816" s="21"/>
    </row>
    <row r="817" spans="11:15">
      <c r="K817" s="21"/>
      <c r="M817" s="21"/>
      <c r="O817" s="21"/>
    </row>
    <row r="818" spans="11:15">
      <c r="K818" s="21"/>
      <c r="M818" s="21"/>
      <c r="O818" s="21"/>
    </row>
    <row r="819" spans="11:15">
      <c r="K819" s="21"/>
      <c r="M819" s="21"/>
      <c r="O819" s="21"/>
    </row>
    <row r="820" spans="11:15">
      <c r="K820" s="21"/>
      <c r="M820" s="21"/>
      <c r="O820" s="21"/>
    </row>
    <row r="821" spans="11:15">
      <c r="K821" s="21"/>
      <c r="M821" s="21"/>
      <c r="O821" s="21"/>
    </row>
    <row r="822" spans="11:15">
      <c r="K822" s="21"/>
      <c r="M822" s="21"/>
      <c r="O822" s="21"/>
    </row>
    <row r="823" spans="11:15">
      <c r="K823" s="21"/>
      <c r="M823" s="21"/>
      <c r="O823" s="21"/>
    </row>
    <row r="824" spans="11:15">
      <c r="K824" s="21"/>
      <c r="M824" s="21"/>
      <c r="O824" s="21"/>
    </row>
    <row r="825" spans="11:15">
      <c r="K825" s="21"/>
      <c r="M825" s="21"/>
      <c r="O825" s="21"/>
    </row>
    <row r="826" spans="11:15">
      <c r="K826" s="21"/>
      <c r="M826" s="21"/>
      <c r="O826" s="21"/>
    </row>
    <row r="827" spans="11:15">
      <c r="K827" s="21"/>
      <c r="M827" s="21"/>
      <c r="O827" s="21"/>
    </row>
    <row r="828" spans="11:15">
      <c r="K828" s="21"/>
      <c r="M828" s="21"/>
      <c r="O828" s="21"/>
    </row>
    <row r="829" spans="11:15">
      <c r="K829" s="21"/>
      <c r="M829" s="21"/>
      <c r="O829" s="21"/>
    </row>
    <row r="830" spans="11:15">
      <c r="K830" s="21"/>
      <c r="M830" s="21"/>
      <c r="O830" s="21"/>
    </row>
    <row r="831" spans="11:15">
      <c r="K831" s="21"/>
      <c r="M831" s="21"/>
      <c r="O831" s="21"/>
    </row>
    <row r="832" spans="11:15">
      <c r="K832" s="21"/>
      <c r="M832" s="21"/>
      <c r="O832" s="21"/>
    </row>
    <row r="833" spans="11:15">
      <c r="K833" s="21"/>
      <c r="M833" s="21"/>
      <c r="O833" s="21"/>
    </row>
    <row r="834" spans="11:15">
      <c r="K834" s="21"/>
      <c r="M834" s="21"/>
      <c r="O834" s="21"/>
    </row>
    <row r="835" spans="11:15">
      <c r="K835" s="21"/>
      <c r="M835" s="21"/>
      <c r="O835" s="21"/>
    </row>
    <row r="836" spans="11:15">
      <c r="K836" s="21"/>
      <c r="M836" s="21"/>
      <c r="O836" s="21"/>
    </row>
    <row r="837" spans="11:15">
      <c r="K837" s="21"/>
      <c r="M837" s="21"/>
      <c r="O837" s="21"/>
    </row>
    <row r="838" spans="11:15">
      <c r="K838" s="21"/>
      <c r="M838" s="21"/>
      <c r="O838" s="21"/>
    </row>
    <row r="839" spans="11:15">
      <c r="K839" s="21"/>
      <c r="M839" s="21"/>
      <c r="O839" s="21"/>
    </row>
    <row r="840" spans="11:15">
      <c r="K840" s="21"/>
      <c r="M840" s="21"/>
      <c r="O840" s="21"/>
    </row>
    <row r="841" spans="11:15">
      <c r="K841" s="21"/>
      <c r="M841" s="21"/>
      <c r="O841" s="21"/>
    </row>
    <row r="842" spans="11:15">
      <c r="K842" s="21"/>
      <c r="M842" s="21"/>
      <c r="O842" s="21"/>
    </row>
    <row r="843" spans="11:15">
      <c r="K843" s="21"/>
      <c r="M843" s="21"/>
      <c r="O843" s="21"/>
    </row>
    <row r="844" spans="11:15">
      <c r="K844" s="21"/>
      <c r="M844" s="21"/>
      <c r="O844" s="21"/>
    </row>
    <row r="845" spans="11:15">
      <c r="K845" s="21"/>
      <c r="M845" s="21"/>
      <c r="O845" s="21"/>
    </row>
    <row r="846" spans="11:15">
      <c r="K846" s="21"/>
      <c r="M846" s="21"/>
      <c r="O846" s="21"/>
    </row>
    <row r="847" spans="11:15">
      <c r="K847" s="21"/>
      <c r="M847" s="21"/>
      <c r="O847" s="21"/>
    </row>
    <row r="848" spans="11:15">
      <c r="K848" s="21"/>
      <c r="M848" s="21"/>
      <c r="O848" s="21"/>
    </row>
    <row r="849" spans="11:15">
      <c r="K849" s="21"/>
      <c r="M849" s="21"/>
      <c r="O849" s="21"/>
    </row>
    <row r="850" spans="11:15">
      <c r="K850" s="21"/>
      <c r="M850" s="21"/>
      <c r="O850" s="21"/>
    </row>
    <row r="851" spans="11:15">
      <c r="K851" s="21"/>
      <c r="M851" s="21"/>
      <c r="O851" s="21"/>
    </row>
    <row r="852" spans="11:15">
      <c r="K852" s="21"/>
      <c r="M852" s="21"/>
      <c r="O852" s="21"/>
    </row>
    <row r="853" spans="11:15">
      <c r="K853" s="21"/>
      <c r="M853" s="21"/>
      <c r="O853" s="21"/>
    </row>
    <row r="854" spans="11:15">
      <c r="K854" s="21"/>
      <c r="M854" s="21"/>
      <c r="O854" s="21"/>
    </row>
    <row r="855" spans="11:15">
      <c r="K855" s="21"/>
      <c r="M855" s="21"/>
      <c r="O855" s="21"/>
    </row>
    <row r="856" spans="11:15">
      <c r="K856" s="21"/>
      <c r="M856" s="21"/>
      <c r="O856" s="21"/>
    </row>
    <row r="857" spans="11:15">
      <c r="K857" s="21"/>
      <c r="M857" s="21"/>
      <c r="O857" s="21"/>
    </row>
    <row r="858" spans="11:15">
      <c r="K858" s="21"/>
      <c r="M858" s="21"/>
      <c r="O858" s="21"/>
    </row>
    <row r="859" spans="11:15">
      <c r="K859" s="21"/>
      <c r="M859" s="21"/>
      <c r="O859" s="21"/>
    </row>
    <row r="860" spans="11:15">
      <c r="K860" s="21"/>
      <c r="M860" s="21"/>
      <c r="O860" s="21"/>
    </row>
    <row r="861" spans="11:15">
      <c r="K861" s="21"/>
      <c r="M861" s="21"/>
      <c r="O861" s="21"/>
    </row>
    <row r="862" spans="11:15">
      <c r="K862" s="21"/>
      <c r="M862" s="21"/>
      <c r="O862" s="21"/>
    </row>
    <row r="863" spans="11:15">
      <c r="K863" s="21"/>
      <c r="M863" s="21"/>
      <c r="O863" s="21"/>
    </row>
    <row r="864" spans="11:15">
      <c r="K864" s="21"/>
      <c r="M864" s="21"/>
      <c r="O864" s="21"/>
    </row>
    <row r="865" spans="11:15">
      <c r="K865" s="21"/>
      <c r="M865" s="21"/>
      <c r="O865" s="21"/>
    </row>
    <row r="866" spans="11:15">
      <c r="K866" s="21"/>
      <c r="M866" s="21"/>
      <c r="O866" s="21"/>
    </row>
    <row r="867" spans="11:15">
      <c r="K867" s="21"/>
      <c r="M867" s="21"/>
      <c r="O867" s="21"/>
    </row>
    <row r="868" spans="11:15">
      <c r="K868" s="21"/>
      <c r="M868" s="21"/>
      <c r="O868" s="21"/>
    </row>
    <row r="869" spans="11:15">
      <c r="K869" s="21"/>
      <c r="M869" s="21"/>
      <c r="O869" s="21"/>
    </row>
    <row r="870" spans="11:15">
      <c r="K870" s="21"/>
      <c r="M870" s="21"/>
      <c r="O870" s="21"/>
    </row>
    <row r="871" spans="11:15">
      <c r="K871" s="21"/>
      <c r="M871" s="21"/>
      <c r="O871" s="21"/>
    </row>
    <row r="872" spans="11:15">
      <c r="K872" s="21"/>
      <c r="M872" s="21"/>
      <c r="O872" s="21"/>
    </row>
    <row r="873" spans="11:15">
      <c r="K873" s="21"/>
      <c r="M873" s="21"/>
      <c r="O873" s="21"/>
    </row>
    <row r="874" spans="11:15">
      <c r="K874" s="21"/>
      <c r="M874" s="21"/>
      <c r="O874" s="21"/>
    </row>
    <row r="875" spans="11:15">
      <c r="K875" s="21"/>
      <c r="M875" s="21"/>
      <c r="O875" s="21"/>
    </row>
    <row r="876" spans="11:15">
      <c r="K876" s="21"/>
      <c r="M876" s="21"/>
      <c r="O876" s="21"/>
    </row>
    <row r="877" spans="11:15">
      <c r="K877" s="21"/>
      <c r="M877" s="21"/>
      <c r="O877" s="21"/>
    </row>
    <row r="878" spans="11:15">
      <c r="K878" s="21"/>
      <c r="M878" s="21"/>
      <c r="O878" s="21"/>
    </row>
    <row r="879" spans="11:15">
      <c r="K879" s="21"/>
      <c r="M879" s="21"/>
      <c r="O879" s="21"/>
    </row>
    <row r="880" spans="11:15">
      <c r="K880" s="21"/>
      <c r="M880" s="21"/>
      <c r="O880" s="21"/>
    </row>
    <row r="881" spans="11:15">
      <c r="K881" s="21"/>
      <c r="M881" s="21"/>
      <c r="O881" s="21"/>
    </row>
    <row r="882" spans="11:15">
      <c r="K882" s="21"/>
      <c r="M882" s="21"/>
      <c r="O882" s="21"/>
    </row>
    <row r="883" spans="11:15">
      <c r="K883" s="21"/>
      <c r="M883" s="21"/>
      <c r="O883" s="21"/>
    </row>
    <row r="884" spans="11:15">
      <c r="K884" s="21"/>
      <c r="M884" s="21"/>
      <c r="O884" s="21"/>
    </row>
    <row r="885" spans="11:15">
      <c r="K885" s="21"/>
      <c r="M885" s="21"/>
      <c r="O885" s="21"/>
    </row>
    <row r="886" spans="11:15">
      <c r="K886" s="21"/>
      <c r="M886" s="21"/>
      <c r="O886" s="21"/>
    </row>
    <row r="887" spans="11:15">
      <c r="K887" s="21"/>
      <c r="M887" s="21"/>
      <c r="O887" s="21"/>
    </row>
    <row r="888" spans="11:15">
      <c r="K888" s="21"/>
      <c r="M888" s="21"/>
      <c r="O888" s="21"/>
    </row>
    <row r="889" spans="11:15">
      <c r="K889" s="21"/>
      <c r="M889" s="21"/>
      <c r="O889" s="21"/>
    </row>
    <row r="890" spans="11:15">
      <c r="K890" s="21"/>
      <c r="M890" s="21"/>
      <c r="O890" s="21"/>
    </row>
    <row r="891" spans="11:15">
      <c r="K891" s="21"/>
      <c r="M891" s="21"/>
      <c r="O891" s="21"/>
    </row>
    <row r="892" spans="11:15">
      <c r="K892" s="21"/>
      <c r="M892" s="21"/>
      <c r="O892" s="21"/>
    </row>
    <row r="893" spans="11:15">
      <c r="K893" s="21"/>
      <c r="M893" s="21"/>
      <c r="O893" s="21"/>
    </row>
    <row r="894" spans="11:15">
      <c r="K894" s="21"/>
      <c r="M894" s="21"/>
      <c r="O894" s="21"/>
    </row>
    <row r="895" spans="11:15">
      <c r="K895" s="21"/>
      <c r="M895" s="21"/>
      <c r="O895" s="21"/>
    </row>
    <row r="896" spans="11:15">
      <c r="K896" s="21"/>
      <c r="M896" s="21"/>
      <c r="O896" s="21"/>
    </row>
    <row r="897" spans="11:15">
      <c r="K897" s="21"/>
      <c r="M897" s="21"/>
      <c r="O897" s="21"/>
    </row>
    <row r="898" spans="11:15">
      <c r="K898" s="21"/>
      <c r="M898" s="21"/>
      <c r="O898" s="21"/>
    </row>
    <row r="899" spans="11:15">
      <c r="K899" s="21"/>
      <c r="M899" s="21"/>
      <c r="O899" s="21"/>
    </row>
    <row r="900" spans="11:15">
      <c r="K900" s="21"/>
      <c r="M900" s="21"/>
      <c r="O900" s="21"/>
    </row>
    <row r="901" spans="11:15">
      <c r="K901" s="21"/>
      <c r="M901" s="21"/>
      <c r="O901" s="21"/>
    </row>
    <row r="902" spans="11:15">
      <c r="K902" s="21"/>
      <c r="M902" s="21"/>
      <c r="O902" s="21"/>
    </row>
    <row r="903" spans="11:15">
      <c r="K903" s="21"/>
      <c r="M903" s="21"/>
      <c r="O903" s="21"/>
    </row>
    <row r="904" spans="11:15">
      <c r="K904" s="21"/>
      <c r="M904" s="21"/>
      <c r="O904" s="21"/>
    </row>
    <row r="905" spans="11:15">
      <c r="K905" s="21"/>
      <c r="M905" s="21"/>
      <c r="O905" s="21"/>
    </row>
    <row r="906" spans="11:15">
      <c r="K906" s="21"/>
      <c r="M906" s="21"/>
      <c r="O906" s="21"/>
    </row>
    <row r="907" spans="11:15">
      <c r="K907" s="21"/>
      <c r="M907" s="21"/>
      <c r="O907" s="21"/>
    </row>
    <row r="908" spans="11:15">
      <c r="K908" s="21"/>
      <c r="M908" s="21"/>
      <c r="O908" s="21"/>
    </row>
    <row r="909" spans="11:15">
      <c r="K909" s="21"/>
      <c r="M909" s="21"/>
      <c r="O909" s="21"/>
    </row>
    <row r="910" spans="11:15">
      <c r="K910" s="21"/>
      <c r="M910" s="21"/>
      <c r="O910" s="21"/>
    </row>
    <row r="911" spans="11:15">
      <c r="K911" s="21"/>
      <c r="M911" s="21"/>
      <c r="O911" s="21"/>
    </row>
    <row r="912" spans="11:15">
      <c r="K912" s="21"/>
      <c r="M912" s="21"/>
      <c r="O912" s="21"/>
    </row>
    <row r="913" spans="11:15">
      <c r="K913" s="21"/>
      <c r="M913" s="21"/>
      <c r="O913" s="21"/>
    </row>
    <row r="914" spans="11:15">
      <c r="K914" s="21"/>
      <c r="M914" s="21"/>
      <c r="O914" s="21"/>
    </row>
    <row r="915" spans="11:15">
      <c r="K915" s="21"/>
      <c r="M915" s="21"/>
      <c r="O915" s="21"/>
    </row>
    <row r="916" spans="11:15">
      <c r="K916" s="21"/>
      <c r="M916" s="21"/>
      <c r="O916" s="21"/>
    </row>
    <row r="917" spans="11:15">
      <c r="K917" s="21"/>
      <c r="M917" s="21"/>
      <c r="O917" s="21"/>
    </row>
    <row r="918" spans="11:15">
      <c r="K918" s="21"/>
      <c r="M918" s="21"/>
      <c r="O918" s="21"/>
    </row>
    <row r="919" spans="11:15">
      <c r="K919" s="21"/>
      <c r="M919" s="21"/>
      <c r="O919" s="21"/>
    </row>
    <row r="920" spans="11:15">
      <c r="K920" s="21"/>
      <c r="M920" s="21"/>
      <c r="O920" s="21"/>
    </row>
    <row r="921" spans="11:15">
      <c r="K921" s="21"/>
      <c r="M921" s="21"/>
      <c r="O921" s="21"/>
    </row>
    <row r="922" spans="11:15">
      <c r="K922" s="21"/>
      <c r="M922" s="21"/>
      <c r="O922" s="21"/>
    </row>
    <row r="923" spans="11:15">
      <c r="K923" s="21"/>
      <c r="M923" s="21"/>
      <c r="O923" s="21"/>
    </row>
    <row r="924" spans="11:15">
      <c r="K924" s="21"/>
      <c r="M924" s="21"/>
      <c r="O924" s="21"/>
    </row>
    <row r="925" spans="11:15">
      <c r="K925" s="21"/>
      <c r="M925" s="21"/>
      <c r="O925" s="21"/>
    </row>
    <row r="926" spans="11:15">
      <c r="K926" s="21"/>
      <c r="M926" s="21"/>
      <c r="O926" s="21"/>
    </row>
    <row r="927" spans="11:15">
      <c r="K927" s="21"/>
      <c r="M927" s="21"/>
      <c r="O927" s="21"/>
    </row>
    <row r="928" spans="11:15">
      <c r="K928" s="21"/>
      <c r="M928" s="21"/>
      <c r="O928" s="21"/>
    </row>
    <row r="929" spans="11:15">
      <c r="K929" s="21"/>
      <c r="M929" s="21"/>
      <c r="O929" s="21"/>
    </row>
    <row r="930" spans="11:15">
      <c r="K930" s="21"/>
      <c r="M930" s="21"/>
      <c r="O930" s="21"/>
    </row>
    <row r="931" spans="11:15">
      <c r="K931" s="21"/>
      <c r="M931" s="21"/>
      <c r="O931" s="21"/>
    </row>
    <row r="932" spans="11:15">
      <c r="K932" s="21"/>
      <c r="M932" s="21"/>
      <c r="O932" s="21"/>
    </row>
    <row r="933" spans="11:15">
      <c r="K933" s="21"/>
      <c r="M933" s="21"/>
      <c r="O933" s="21"/>
    </row>
    <row r="934" spans="11:15">
      <c r="K934" s="21"/>
      <c r="M934" s="21"/>
      <c r="O934" s="21"/>
    </row>
    <row r="935" spans="11:15">
      <c r="K935" s="21"/>
      <c r="M935" s="21"/>
      <c r="O935" s="21"/>
    </row>
    <row r="936" spans="11:15">
      <c r="K936" s="21"/>
      <c r="M936" s="21"/>
      <c r="O936" s="21"/>
    </row>
    <row r="937" spans="11:15">
      <c r="K937" s="21"/>
      <c r="M937" s="21"/>
      <c r="O937" s="21"/>
    </row>
    <row r="938" spans="11:15">
      <c r="K938" s="21"/>
      <c r="M938" s="21"/>
      <c r="O938" s="21"/>
    </row>
    <row r="939" spans="11:15">
      <c r="K939" s="21"/>
      <c r="M939" s="21"/>
      <c r="O939" s="21"/>
    </row>
    <row r="940" spans="11:15">
      <c r="K940" s="21"/>
      <c r="M940" s="21"/>
      <c r="O940" s="21"/>
    </row>
    <row r="941" spans="11:15">
      <c r="K941" s="21"/>
      <c r="M941" s="21"/>
      <c r="O941" s="21"/>
    </row>
    <row r="942" spans="11:15">
      <c r="K942" s="21"/>
      <c r="M942" s="21"/>
      <c r="O942" s="21"/>
    </row>
    <row r="943" spans="11:15">
      <c r="K943" s="21"/>
      <c r="M943" s="21"/>
      <c r="O943" s="21"/>
    </row>
    <row r="944" spans="11:15">
      <c r="K944" s="21"/>
      <c r="M944" s="21"/>
      <c r="O944" s="21"/>
    </row>
    <row r="945" spans="11:15">
      <c r="K945" s="21"/>
      <c r="M945" s="21"/>
      <c r="O945" s="21"/>
    </row>
    <row r="946" spans="11:15">
      <c r="K946" s="21"/>
      <c r="M946" s="21"/>
      <c r="O946" s="21"/>
    </row>
    <row r="947" spans="11:15">
      <c r="K947" s="21"/>
      <c r="M947" s="21"/>
      <c r="O947" s="21"/>
    </row>
    <row r="948" spans="11:15">
      <c r="K948" s="21"/>
      <c r="M948" s="21"/>
      <c r="O948" s="21"/>
    </row>
    <row r="949" spans="11:15">
      <c r="K949" s="21"/>
      <c r="M949" s="21"/>
      <c r="O949" s="21"/>
    </row>
    <row r="950" spans="11:15">
      <c r="K950" s="21"/>
      <c r="M950" s="21"/>
      <c r="O950" s="21"/>
    </row>
    <row r="951" spans="11:15">
      <c r="K951" s="21"/>
      <c r="M951" s="21"/>
      <c r="O951" s="21"/>
    </row>
    <row r="952" spans="11:15">
      <c r="K952" s="21"/>
      <c r="M952" s="21"/>
      <c r="O952" s="21"/>
    </row>
    <row r="953" spans="11:15">
      <c r="K953" s="21"/>
      <c r="M953" s="21"/>
      <c r="O953" s="21"/>
    </row>
    <row r="954" spans="11:15">
      <c r="K954" s="21"/>
      <c r="M954" s="21"/>
      <c r="O954" s="21"/>
    </row>
    <row r="955" spans="11:15">
      <c r="K955" s="21"/>
      <c r="M955" s="21"/>
      <c r="O955" s="21"/>
    </row>
    <row r="956" spans="11:15">
      <c r="K956" s="21"/>
      <c r="M956" s="21"/>
      <c r="O956" s="21"/>
    </row>
    <row r="957" spans="11:15">
      <c r="K957" s="21"/>
      <c r="M957" s="21"/>
      <c r="O957" s="21"/>
    </row>
    <row r="958" spans="11:15">
      <c r="K958" s="21"/>
      <c r="M958" s="21"/>
      <c r="O958" s="21"/>
    </row>
    <row r="959" spans="11:15">
      <c r="K959" s="21"/>
      <c r="M959" s="21"/>
      <c r="O959" s="21"/>
    </row>
    <row r="960" spans="11:15">
      <c r="K960" s="21"/>
      <c r="M960" s="21"/>
      <c r="O960" s="21"/>
    </row>
    <row r="961" spans="11:15">
      <c r="K961" s="21"/>
      <c r="M961" s="21"/>
      <c r="O961" s="21"/>
    </row>
    <row r="962" spans="11:15">
      <c r="K962" s="21"/>
      <c r="M962" s="21"/>
      <c r="O962" s="21"/>
    </row>
    <row r="963" spans="11:15">
      <c r="K963" s="21"/>
      <c r="M963" s="21"/>
      <c r="O963" s="21"/>
    </row>
    <row r="964" spans="11:15">
      <c r="K964" s="21"/>
      <c r="M964" s="21"/>
      <c r="O964" s="21"/>
    </row>
    <row r="965" spans="11:15">
      <c r="K965" s="21"/>
      <c r="M965" s="21"/>
      <c r="O965" s="21"/>
    </row>
    <row r="966" spans="11:15">
      <c r="K966" s="21"/>
      <c r="M966" s="21"/>
      <c r="O966" s="21"/>
    </row>
    <row r="967" spans="11:15">
      <c r="K967" s="21"/>
      <c r="M967" s="21"/>
      <c r="O967" s="21"/>
    </row>
    <row r="968" spans="11:15">
      <c r="K968" s="21"/>
      <c r="M968" s="21"/>
      <c r="O968" s="21"/>
    </row>
    <row r="969" spans="11:15">
      <c r="K969" s="21"/>
      <c r="M969" s="21"/>
      <c r="O969" s="21"/>
    </row>
    <row r="970" spans="11:15">
      <c r="K970" s="21"/>
      <c r="M970" s="21"/>
      <c r="O970" s="21"/>
    </row>
    <row r="971" spans="11:15">
      <c r="K971" s="21"/>
      <c r="M971" s="21"/>
      <c r="O971" s="21"/>
    </row>
    <row r="972" spans="11:15">
      <c r="K972" s="21"/>
      <c r="M972" s="21"/>
      <c r="O972" s="21"/>
    </row>
    <row r="973" spans="11:15">
      <c r="K973" s="21"/>
      <c r="M973" s="21"/>
      <c r="O973" s="21"/>
    </row>
    <row r="974" spans="11:15">
      <c r="K974" s="21"/>
      <c r="M974" s="21"/>
      <c r="O974" s="21"/>
    </row>
    <row r="975" spans="11:15">
      <c r="K975" s="21"/>
      <c r="M975" s="21"/>
      <c r="O975" s="21"/>
    </row>
    <row r="976" spans="11:15">
      <c r="K976" s="21"/>
      <c r="M976" s="21"/>
      <c r="O976" s="21"/>
    </row>
    <row r="977" spans="11:15">
      <c r="K977" s="21"/>
      <c r="M977" s="21"/>
      <c r="O977" s="21"/>
    </row>
    <row r="978" spans="11:15">
      <c r="K978" s="21"/>
      <c r="M978" s="21"/>
      <c r="O978" s="21"/>
    </row>
    <row r="979" spans="11:15">
      <c r="K979" s="21"/>
      <c r="M979" s="21"/>
      <c r="O979" s="21"/>
    </row>
    <row r="980" spans="11:15">
      <c r="K980" s="21"/>
      <c r="M980" s="21"/>
      <c r="O980" s="21"/>
    </row>
    <row r="981" spans="11:15">
      <c r="K981" s="21"/>
      <c r="M981" s="21"/>
      <c r="O981" s="21"/>
    </row>
    <row r="982" spans="11:15">
      <c r="K982" s="21"/>
      <c r="M982" s="21"/>
      <c r="O982" s="21"/>
    </row>
    <row r="983" spans="11:15">
      <c r="K983" s="21"/>
      <c r="M983" s="21"/>
      <c r="O983" s="21"/>
    </row>
    <row r="984" spans="11:15">
      <c r="K984" s="21"/>
      <c r="M984" s="21"/>
      <c r="O984" s="21"/>
    </row>
    <row r="985" spans="11:15">
      <c r="K985" s="21"/>
      <c r="M985" s="21"/>
      <c r="O985" s="21"/>
    </row>
  </sheetData>
  <mergeCells count="21">
    <mergeCell ref="N21:N23"/>
    <mergeCell ref="P8:P23"/>
    <mergeCell ref="D8:D12"/>
    <mergeCell ref="D15:D18"/>
    <mergeCell ref="N8:N12"/>
    <mergeCell ref="E13:F13"/>
    <mergeCell ref="E15:E18"/>
    <mergeCell ref="L15:L18"/>
    <mergeCell ref="N15:N18"/>
    <mergeCell ref="D21:D23"/>
    <mergeCell ref="E8:E12"/>
    <mergeCell ref="E26:F26"/>
    <mergeCell ref="L8:L12"/>
    <mergeCell ref="E20:F20"/>
    <mergeCell ref="E21:E23"/>
    <mergeCell ref="L21:L23"/>
    <mergeCell ref="X18:X23"/>
    <mergeCell ref="W26:W31"/>
    <mergeCell ref="X9:X15"/>
    <mergeCell ref="X27:X31"/>
    <mergeCell ref="W8:W23"/>
  </mergeCells>
  <phoneticPr fontId="1" type="noConversion"/>
  <dataValidations count="7">
    <dataValidation allowBlank="1" showInputMessage="1" showErrorMessage="1" promptTitle="Employee ID" prompt="Enter a unique ID for each employee." sqref="AO65" xr:uid="{F1E8CE9B-820A-411E-AE7C-D910F768368B}"/>
    <dataValidation allowBlank="1" showInputMessage="1" showErrorMessage="1" promptTitle="Name" prompt="Enter the employee name to display in the shape." sqref="AP65" xr:uid="{EA4FB03E-5CA5-4339-B601-EE65A2B7F1E0}"/>
    <dataValidation allowBlank="1" showInputMessage="1" showErrorMessage="1" promptTitle="Title" prompt="Employee title/ role will be displayed on shape." sqref="AQ65" xr:uid="{0025352C-9C4A-42C3-A0E4-8E077BE91595}"/>
    <dataValidation allowBlank="1" showInputMessage="1" showErrorMessage="1" promptTitle="Manager ID" prompt="Enter the Employee ID of the manager. This ID must be present in the Employee ID column." sqref="AR65" xr:uid="{F3EBA281-F020-4727-9321-00C4DD367288}"/>
    <dataValidation allowBlank="1" showInputMessage="1" showErrorMessage="1" promptTitle="Role Type" prompt="Choose the role that best represents the employee. This changes the color on the shape." sqref="AS65" xr:uid="{A687F8A7-8B66-4A2A-B641-763706E623AE}"/>
    <dataValidation type="list" allowBlank="1" showInputMessage="1" sqref="AB49" xr:uid="{56BD25BF-F832-448E-AF0A-03B77015FDD8}">
      <formula1>"Executive, Manager, Position, Assistant, Staff, Consultant, Vacancy"</formula1>
    </dataValidation>
    <dataValidation allowBlank="1" showInputMessage="1" showErrorMessage="1" promptTitle="SirkIndeks" sqref="P8:P23" xr:uid="{D4E05774-5411-B547-B0CC-694422F20421}"/>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6733-E00E-554F-9176-69C5DEFF8C18}">
  <sheetPr>
    <tabColor theme="5"/>
    <outlinePr summaryBelow="0" summaryRight="0"/>
  </sheetPr>
  <dimension ref="A1:HU1400"/>
  <sheetViews>
    <sheetView topLeftCell="A2" zoomScaleNormal="100" workbookViewId="0">
      <selection activeCell="B7" sqref="B7"/>
    </sheetView>
  </sheetViews>
  <sheetFormatPr defaultColWidth="12.7109375" defaultRowHeight="15.95" customHeight="1"/>
  <cols>
    <col min="1" max="1" width="3.42578125" style="113" customWidth="1"/>
    <col min="2" max="2" width="22.42578125" style="174" customWidth="1"/>
    <col min="3" max="3" width="29.140625" style="174" customWidth="1"/>
    <col min="4" max="4" width="37.28515625" style="174" customWidth="1"/>
    <col min="5" max="5" width="16.7109375" style="174" customWidth="1"/>
    <col min="6" max="6" width="12.42578125" style="174" customWidth="1"/>
    <col min="7" max="7" width="4.42578125" style="113" customWidth="1"/>
    <col min="8" max="9" width="14" style="174" customWidth="1"/>
    <col min="10" max="10" width="4.42578125" style="113" customWidth="1"/>
    <col min="11" max="11" width="16.85546875" style="174" customWidth="1"/>
    <col min="12" max="13" width="16.7109375" style="175" customWidth="1"/>
    <col min="14" max="14" width="58.42578125" style="175" bestFit="1" customWidth="1"/>
    <col min="15" max="15" width="34.7109375" style="175" customWidth="1"/>
    <col min="16" max="16" width="4.42578125" style="110" customWidth="1"/>
    <col min="17" max="19" width="13.28515625" style="176" customWidth="1"/>
    <col min="20" max="20" width="20" style="176" customWidth="1"/>
    <col min="21" max="21" width="25" style="176" customWidth="1"/>
    <col min="22" max="22" width="13.140625" style="176" customWidth="1"/>
    <col min="23" max="23" width="4.42578125" style="176" customWidth="1"/>
    <col min="24" max="25" width="13.42578125" style="176" customWidth="1"/>
    <col min="26" max="26" width="21.28515625" style="176" customWidth="1"/>
    <col min="27" max="27" width="24.140625" style="176" customWidth="1"/>
    <col min="28" max="28" width="20" style="113" customWidth="1"/>
    <col min="29" max="173" width="12.7109375" style="113"/>
    <col min="174" max="16384" width="12.7109375" style="174"/>
  </cols>
  <sheetData>
    <row r="1" spans="1:229" s="110" customFormat="1" ht="15.95" customHeight="1">
      <c r="L1" s="111"/>
      <c r="M1" s="111"/>
      <c r="N1" s="111"/>
      <c r="O1" s="111"/>
    </row>
    <row r="2" spans="1:229" s="110" customFormat="1" ht="41.1" customHeight="1">
      <c r="B2" s="112" t="s">
        <v>80</v>
      </c>
      <c r="L2" s="111"/>
      <c r="M2" s="111"/>
      <c r="N2" s="111"/>
      <c r="O2" s="111"/>
    </row>
    <row r="3" spans="1:229" s="110" customFormat="1" ht="15.95" customHeight="1">
      <c r="L3" s="111"/>
      <c r="M3" s="111"/>
      <c r="N3" s="111"/>
      <c r="O3" s="111"/>
    </row>
    <row r="4" spans="1:229" s="114" customFormat="1" ht="54" customHeight="1">
      <c r="A4" s="110"/>
      <c r="B4" s="285" t="s">
        <v>81</v>
      </c>
      <c r="C4" s="285"/>
      <c r="D4" s="285"/>
      <c r="E4" s="285"/>
      <c r="F4" s="285"/>
      <c r="G4" s="113"/>
      <c r="H4" s="286" t="s">
        <v>82</v>
      </c>
      <c r="I4" s="286"/>
      <c r="J4" s="113"/>
      <c r="K4" s="287" t="s">
        <v>83</v>
      </c>
      <c r="L4" s="288"/>
      <c r="M4" s="288"/>
      <c r="N4" s="288"/>
      <c r="O4" s="226"/>
      <c r="P4" s="113"/>
      <c r="Q4" s="283" t="s">
        <v>84</v>
      </c>
      <c r="R4" s="283"/>
      <c r="S4" s="283"/>
      <c r="T4" s="283"/>
      <c r="U4" s="283"/>
      <c r="V4" s="283"/>
      <c r="W4" s="283"/>
      <c r="X4" s="283"/>
      <c r="Y4" s="283"/>
      <c r="Z4" s="283"/>
      <c r="AA4" s="283"/>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row>
    <row r="5" spans="1:229" s="114" customFormat="1" ht="30.95" customHeight="1">
      <c r="A5" s="110"/>
      <c r="B5" s="284" t="s">
        <v>85</v>
      </c>
      <c r="C5" s="284"/>
      <c r="D5" s="284"/>
      <c r="E5" s="284"/>
      <c r="F5" s="284"/>
      <c r="G5" s="115"/>
      <c r="H5" s="284" t="s">
        <v>51</v>
      </c>
      <c r="I5" s="284"/>
      <c r="J5" s="115"/>
      <c r="K5" s="289" t="s">
        <v>64</v>
      </c>
      <c r="L5" s="290"/>
      <c r="M5" s="290"/>
      <c r="N5" s="290"/>
      <c r="O5" s="227"/>
      <c r="P5" s="115"/>
      <c r="Q5" s="282" t="s">
        <v>51</v>
      </c>
      <c r="R5" s="282"/>
      <c r="S5" s="282"/>
      <c r="T5" s="282"/>
      <c r="U5" s="282"/>
      <c r="V5" s="282"/>
      <c r="W5" s="116"/>
      <c r="X5" s="282" t="s">
        <v>64</v>
      </c>
      <c r="Y5" s="282"/>
      <c r="Z5" s="282"/>
      <c r="AA5" s="282"/>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row>
    <row r="6" spans="1:229" s="114" customFormat="1" ht="15.95" customHeight="1">
      <c r="A6" s="110"/>
      <c r="B6" s="117" t="s">
        <v>86</v>
      </c>
      <c r="C6" s="117" t="s">
        <v>87</v>
      </c>
      <c r="D6" s="117" t="s">
        <v>87</v>
      </c>
      <c r="E6" s="117" t="s">
        <v>86</v>
      </c>
      <c r="F6" s="117" t="s">
        <v>9</v>
      </c>
      <c r="G6" s="113"/>
      <c r="H6" s="117" t="s">
        <v>86</v>
      </c>
      <c r="I6" s="117" t="s">
        <v>9</v>
      </c>
      <c r="J6" s="113"/>
      <c r="K6" s="117" t="s">
        <v>86</v>
      </c>
      <c r="L6" s="117" t="s">
        <v>86</v>
      </c>
      <c r="M6" s="117" t="s">
        <v>86</v>
      </c>
      <c r="N6" s="224" t="s">
        <v>9</v>
      </c>
      <c r="O6" s="228"/>
      <c r="P6" s="113"/>
      <c r="Q6" s="118" t="s">
        <v>88</v>
      </c>
      <c r="R6" s="118" t="s">
        <v>88</v>
      </c>
      <c r="S6" s="118" t="s">
        <v>88</v>
      </c>
      <c r="T6" s="118" t="s">
        <v>88</v>
      </c>
      <c r="U6" s="118" t="s">
        <v>88</v>
      </c>
      <c r="V6" s="118" t="s">
        <v>88</v>
      </c>
      <c r="W6" s="116"/>
      <c r="X6" s="118" t="s">
        <v>88</v>
      </c>
      <c r="Y6" s="118" t="s">
        <v>88</v>
      </c>
      <c r="Z6" s="118" t="s">
        <v>88</v>
      </c>
      <c r="AA6" s="118" t="s">
        <v>88</v>
      </c>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row>
    <row r="7" spans="1:229" s="114" customFormat="1" ht="50.1" customHeight="1">
      <c r="A7" s="110"/>
      <c r="B7" s="241" t="s">
        <v>89</v>
      </c>
      <c r="C7" s="119" t="s">
        <v>90</v>
      </c>
      <c r="D7" s="120" t="s">
        <v>91</v>
      </c>
      <c r="E7" s="120" t="s">
        <v>92</v>
      </c>
      <c r="F7" s="120" t="s">
        <v>93</v>
      </c>
      <c r="G7" s="113" t="s">
        <v>94</v>
      </c>
      <c r="H7" s="120" t="s">
        <v>45</v>
      </c>
      <c r="I7" s="119" t="s">
        <v>95</v>
      </c>
      <c r="J7" s="113" t="s">
        <v>96</v>
      </c>
      <c r="K7" s="120" t="s">
        <v>67</v>
      </c>
      <c r="L7" s="120" t="s">
        <v>65</v>
      </c>
      <c r="M7" s="121" t="s">
        <v>66</v>
      </c>
      <c r="N7" s="225" t="s">
        <v>97</v>
      </c>
      <c r="O7" s="229" t="s">
        <v>98</v>
      </c>
      <c r="P7" s="113" t="s">
        <v>99</v>
      </c>
      <c r="Q7" s="122" t="s">
        <v>100</v>
      </c>
      <c r="R7" s="122" t="s">
        <v>101</v>
      </c>
      <c r="S7" s="122" t="s">
        <v>102</v>
      </c>
      <c r="T7" s="122" t="s">
        <v>103</v>
      </c>
      <c r="U7" s="122" t="s">
        <v>104</v>
      </c>
      <c r="V7" s="122" t="s">
        <v>105</v>
      </c>
      <c r="W7" s="116" t="s">
        <v>106</v>
      </c>
      <c r="X7" s="122" t="s">
        <v>107</v>
      </c>
      <c r="Y7" s="122" t="s">
        <v>108</v>
      </c>
      <c r="Z7" s="122" t="s">
        <v>109</v>
      </c>
      <c r="AA7" s="242" t="s">
        <v>110</v>
      </c>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row>
    <row r="8" spans="1:229" s="140" customFormat="1" ht="12.95">
      <c r="A8" s="113"/>
      <c r="B8" s="125" t="s">
        <v>111</v>
      </c>
      <c r="C8" s="123" t="s">
        <v>112</v>
      </c>
      <c r="D8" s="124" t="s">
        <v>113</v>
      </c>
      <c r="E8" s="125" t="s">
        <v>114</v>
      </c>
      <c r="F8" s="126">
        <v>20000</v>
      </c>
      <c r="G8" s="127"/>
      <c r="H8" s="128" t="s">
        <v>59</v>
      </c>
      <c r="I8" s="129">
        <v>0.8</v>
      </c>
      <c r="J8" s="127"/>
      <c r="K8" s="130" t="s">
        <v>115</v>
      </c>
      <c r="L8" s="131" t="s">
        <v>116</v>
      </c>
      <c r="M8" s="132">
        <v>1</v>
      </c>
      <c r="N8" s="131" t="s">
        <v>117</v>
      </c>
      <c r="O8" s="230"/>
      <c r="P8" s="133"/>
      <c r="Q8" s="134">
        <f t="shared" ref="Q8:Q39" si="0">IF(H8="Preserved",F8,0)</f>
        <v>0</v>
      </c>
      <c r="R8" s="135">
        <f t="shared" ref="R8:R39" si="1">IF(H8="Reuse",F8,0)</f>
        <v>0</v>
      </c>
      <c r="S8" s="135">
        <f t="shared" ref="S8:S39" si="2">IF(H8="Surplus",F8,0)</f>
        <v>0</v>
      </c>
      <c r="T8" s="135">
        <f t="shared" ref="T8:T39" si="3">IF(H8="Recycled",F8*I8,0)</f>
        <v>16000</v>
      </c>
      <c r="U8" s="135">
        <f t="shared" ref="U8:U39" si="4">IF(H8="Recycled",(1-I8)*F8,0)</f>
        <v>3999.9999999999991</v>
      </c>
      <c r="V8" s="136">
        <f t="shared" ref="V8:V39" si="5">IF(H8="New",F8,0)</f>
        <v>0</v>
      </c>
      <c r="W8" s="116"/>
      <c r="X8" s="137">
        <f>IF(AND(K8="Not Waste",L8="Reusable"),F8,0)</f>
        <v>0</v>
      </c>
      <c r="Y8" s="138">
        <f t="shared" ref="Y8" si="6">IF(K8="Waste",F8,0)</f>
        <v>0</v>
      </c>
      <c r="Z8" s="138">
        <f t="shared" ref="Z8" si="7">IF(OR(M8=0.1,M8=0.2,M8=0.3,M8=0.4,M8=0.5,M8=0.6,M8=0.7,M8=0.8,M8=0.9,M8=1),F8*M8,0)</f>
        <v>20000</v>
      </c>
      <c r="AA8" s="138">
        <f t="shared" ref="AA8" si="8">IF(K8="Waste",0,F8-Z8)</f>
        <v>0</v>
      </c>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row>
    <row r="9" spans="1:229" s="140" customFormat="1" ht="12.95">
      <c r="A9" s="113"/>
      <c r="B9" s="125" t="s">
        <v>118</v>
      </c>
      <c r="C9" s="123" t="s">
        <v>119</v>
      </c>
      <c r="D9" s="123" t="s">
        <v>120</v>
      </c>
      <c r="E9" s="125" t="s">
        <v>121</v>
      </c>
      <c r="F9" s="141">
        <v>20000</v>
      </c>
      <c r="G9" s="127"/>
      <c r="H9" s="128" t="s">
        <v>53</v>
      </c>
      <c r="I9" s="142"/>
      <c r="J9" s="127"/>
      <c r="K9" s="130" t="s">
        <v>115</v>
      </c>
      <c r="L9" s="131" t="s">
        <v>122</v>
      </c>
      <c r="M9" s="132">
        <v>1</v>
      </c>
      <c r="N9" s="131" t="s">
        <v>123</v>
      </c>
      <c r="O9" s="230"/>
      <c r="P9" s="133"/>
      <c r="Q9" s="134">
        <f t="shared" si="0"/>
        <v>20000</v>
      </c>
      <c r="R9" s="135">
        <f t="shared" si="1"/>
        <v>0</v>
      </c>
      <c r="S9" s="135">
        <f t="shared" si="2"/>
        <v>0</v>
      </c>
      <c r="T9" s="135">
        <f t="shared" si="3"/>
        <v>0</v>
      </c>
      <c r="U9" s="135">
        <f t="shared" si="4"/>
        <v>0</v>
      </c>
      <c r="V9" s="136">
        <f t="shared" si="5"/>
        <v>0</v>
      </c>
      <c r="W9" s="116"/>
      <c r="X9" s="137">
        <f t="shared" ref="X9:X23" si="9">IF(AND(K9="Not Waste",L9="Reusable"),F9,0)</f>
        <v>20000</v>
      </c>
      <c r="Y9" s="138">
        <f t="shared" ref="Y9:Y23" si="10">IF(K9="Waste",F9,0)</f>
        <v>0</v>
      </c>
      <c r="Z9" s="138">
        <f t="shared" ref="Z9:Z23" si="11">IF(OR(M9=0.1,M9=0.2,M9=0.3,M9=0.4,M9=0.5,M9=0.6,M9=0.7,M9=0.8,M9=0.9,M9=1),F9*M9,0)</f>
        <v>20000</v>
      </c>
      <c r="AA9" s="138">
        <f t="shared" ref="AA9:AA23" si="12">IF(K9="Waste",0,F9-Z9)</f>
        <v>0</v>
      </c>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row>
    <row r="10" spans="1:229" s="140" customFormat="1" ht="12.95">
      <c r="A10" s="113"/>
      <c r="B10" s="125" t="s">
        <v>124</v>
      </c>
      <c r="C10" s="123" t="s">
        <v>125</v>
      </c>
      <c r="D10" s="123" t="s">
        <v>126</v>
      </c>
      <c r="E10" s="125" t="s">
        <v>127</v>
      </c>
      <c r="F10" s="141">
        <v>10000</v>
      </c>
      <c r="G10" s="127"/>
      <c r="H10" s="128" t="s">
        <v>60</v>
      </c>
      <c r="I10" s="142"/>
      <c r="J10" s="127"/>
      <c r="K10" s="130" t="s">
        <v>115</v>
      </c>
      <c r="L10" s="131" t="s">
        <v>122</v>
      </c>
      <c r="M10" s="132">
        <v>0.8</v>
      </c>
      <c r="N10" s="131" t="s">
        <v>128</v>
      </c>
      <c r="O10" s="230"/>
      <c r="P10" s="133"/>
      <c r="Q10" s="134">
        <f t="shared" si="0"/>
        <v>0</v>
      </c>
      <c r="R10" s="135">
        <f t="shared" si="1"/>
        <v>0</v>
      </c>
      <c r="S10" s="135">
        <f t="shared" si="2"/>
        <v>0</v>
      </c>
      <c r="T10" s="135">
        <f t="shared" si="3"/>
        <v>0</v>
      </c>
      <c r="U10" s="135">
        <f t="shared" si="4"/>
        <v>0</v>
      </c>
      <c r="V10" s="136">
        <f t="shared" si="5"/>
        <v>10000</v>
      </c>
      <c r="W10" s="116"/>
      <c r="X10" s="137">
        <f t="shared" si="9"/>
        <v>10000</v>
      </c>
      <c r="Y10" s="138">
        <f t="shared" si="10"/>
        <v>0</v>
      </c>
      <c r="Z10" s="138">
        <f t="shared" si="11"/>
        <v>8000</v>
      </c>
      <c r="AA10" s="138">
        <f t="shared" si="12"/>
        <v>2000</v>
      </c>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row>
    <row r="11" spans="1:229" s="140" customFormat="1" ht="12.95">
      <c r="A11" s="113"/>
      <c r="B11" s="125" t="s">
        <v>129</v>
      </c>
      <c r="C11" s="123" t="s">
        <v>130</v>
      </c>
      <c r="D11" s="123" t="s">
        <v>131</v>
      </c>
      <c r="E11" s="125" t="s">
        <v>132</v>
      </c>
      <c r="F11" s="141">
        <v>5000</v>
      </c>
      <c r="G11" s="127"/>
      <c r="H11" s="128" t="s">
        <v>58</v>
      </c>
      <c r="I11" s="142"/>
      <c r="J11" s="127"/>
      <c r="K11" s="130" t="s">
        <v>115</v>
      </c>
      <c r="L11" s="131" t="s">
        <v>122</v>
      </c>
      <c r="M11" s="132">
        <v>1</v>
      </c>
      <c r="N11" s="131" t="s">
        <v>133</v>
      </c>
      <c r="O11" s="230"/>
      <c r="P11" s="133"/>
      <c r="Q11" s="134">
        <f t="shared" si="0"/>
        <v>0</v>
      </c>
      <c r="R11" s="135">
        <f t="shared" si="1"/>
        <v>5000</v>
      </c>
      <c r="S11" s="135">
        <f t="shared" si="2"/>
        <v>0</v>
      </c>
      <c r="T11" s="135">
        <f t="shared" si="3"/>
        <v>0</v>
      </c>
      <c r="U11" s="135">
        <f t="shared" si="4"/>
        <v>0</v>
      </c>
      <c r="V11" s="136">
        <f t="shared" si="5"/>
        <v>0</v>
      </c>
      <c r="W11" s="116"/>
      <c r="X11" s="137">
        <f t="shared" si="9"/>
        <v>5000</v>
      </c>
      <c r="Y11" s="138">
        <f t="shared" si="10"/>
        <v>0</v>
      </c>
      <c r="Z11" s="138">
        <f t="shared" si="11"/>
        <v>5000</v>
      </c>
      <c r="AA11" s="138">
        <f t="shared" si="12"/>
        <v>0</v>
      </c>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row>
    <row r="12" spans="1:229" s="140" customFormat="1" ht="12.95">
      <c r="A12" s="113"/>
      <c r="B12" s="125" t="s">
        <v>134</v>
      </c>
      <c r="C12" s="123"/>
      <c r="D12" s="123" t="s">
        <v>135</v>
      </c>
      <c r="E12" s="125" t="s">
        <v>136</v>
      </c>
      <c r="F12" s="141">
        <v>1000</v>
      </c>
      <c r="G12" s="110"/>
      <c r="H12" s="128" t="s">
        <v>60</v>
      </c>
      <c r="I12" s="143" t="s">
        <v>137</v>
      </c>
      <c r="J12" s="110"/>
      <c r="K12" s="144" t="s">
        <v>67</v>
      </c>
      <c r="L12" s="131" t="s">
        <v>116</v>
      </c>
      <c r="M12" s="132" t="s">
        <v>71</v>
      </c>
      <c r="N12" s="131" t="s">
        <v>138</v>
      </c>
      <c r="O12" s="230"/>
      <c r="P12" s="110"/>
      <c r="Q12" s="137">
        <f t="shared" si="0"/>
        <v>0</v>
      </c>
      <c r="R12" s="138">
        <f t="shared" si="1"/>
        <v>0</v>
      </c>
      <c r="S12" s="138">
        <f t="shared" si="2"/>
        <v>0</v>
      </c>
      <c r="T12" s="138">
        <f t="shared" si="3"/>
        <v>0</v>
      </c>
      <c r="U12" s="138">
        <f t="shared" si="4"/>
        <v>0</v>
      </c>
      <c r="V12" s="139">
        <f t="shared" si="5"/>
        <v>1000</v>
      </c>
      <c r="W12" s="116"/>
      <c r="X12" s="137">
        <f t="shared" si="9"/>
        <v>0</v>
      </c>
      <c r="Y12" s="138">
        <f t="shared" si="10"/>
        <v>1000</v>
      </c>
      <c r="Z12" s="138">
        <f t="shared" si="11"/>
        <v>0</v>
      </c>
      <c r="AA12" s="138">
        <f t="shared" si="12"/>
        <v>0</v>
      </c>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row>
    <row r="13" spans="1:229" s="140" customFormat="1" ht="12.95">
      <c r="A13" s="113"/>
      <c r="B13" s="146" t="s">
        <v>139</v>
      </c>
      <c r="C13" s="145"/>
      <c r="D13" s="145"/>
      <c r="E13" s="146" t="s">
        <v>140</v>
      </c>
      <c r="F13" s="147"/>
      <c r="G13" s="110"/>
      <c r="H13" s="148" t="s">
        <v>141</v>
      </c>
      <c r="I13" s="143" t="s">
        <v>137</v>
      </c>
      <c r="J13" s="110"/>
      <c r="K13" s="149" t="s">
        <v>141</v>
      </c>
      <c r="L13" s="150" t="s">
        <v>137</v>
      </c>
      <c r="M13" s="151" t="s">
        <v>137</v>
      </c>
      <c r="N13" s="150"/>
      <c r="O13" s="231"/>
      <c r="P13" s="110"/>
      <c r="Q13" s="152">
        <f t="shared" si="0"/>
        <v>0</v>
      </c>
      <c r="R13" s="153">
        <f t="shared" si="1"/>
        <v>0</v>
      </c>
      <c r="S13" s="153">
        <f t="shared" si="2"/>
        <v>0</v>
      </c>
      <c r="T13" s="153">
        <f t="shared" si="3"/>
        <v>0</v>
      </c>
      <c r="U13" s="153">
        <f t="shared" si="4"/>
        <v>0</v>
      </c>
      <c r="V13" s="154">
        <f t="shared" si="5"/>
        <v>0</v>
      </c>
      <c r="W13" s="116"/>
      <c r="X13" s="155">
        <f t="shared" si="9"/>
        <v>0</v>
      </c>
      <c r="Y13" s="156">
        <f t="shared" si="10"/>
        <v>0</v>
      </c>
      <c r="Z13" s="156">
        <f t="shared" si="11"/>
        <v>0</v>
      </c>
      <c r="AA13" s="156">
        <f t="shared" si="12"/>
        <v>0</v>
      </c>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row>
    <row r="14" spans="1:229" s="140" customFormat="1" ht="12.95">
      <c r="A14" s="113"/>
      <c r="B14" s="146" t="s">
        <v>139</v>
      </c>
      <c r="C14" s="145"/>
      <c r="D14" s="145"/>
      <c r="E14" s="146" t="s">
        <v>140</v>
      </c>
      <c r="F14" s="147"/>
      <c r="G14" s="110"/>
      <c r="H14" s="148" t="s">
        <v>141</v>
      </c>
      <c r="I14" s="143" t="s">
        <v>137</v>
      </c>
      <c r="J14" s="110"/>
      <c r="K14" s="149" t="s">
        <v>141</v>
      </c>
      <c r="L14" s="150" t="s">
        <v>137</v>
      </c>
      <c r="M14" s="151" t="s">
        <v>137</v>
      </c>
      <c r="N14" s="150"/>
      <c r="O14" s="231"/>
      <c r="P14" s="110"/>
      <c r="Q14" s="152">
        <f t="shared" si="0"/>
        <v>0</v>
      </c>
      <c r="R14" s="153">
        <f t="shared" si="1"/>
        <v>0</v>
      </c>
      <c r="S14" s="153">
        <f t="shared" si="2"/>
        <v>0</v>
      </c>
      <c r="T14" s="153">
        <f t="shared" si="3"/>
        <v>0</v>
      </c>
      <c r="U14" s="153">
        <f t="shared" si="4"/>
        <v>0</v>
      </c>
      <c r="V14" s="154">
        <f t="shared" si="5"/>
        <v>0</v>
      </c>
      <c r="W14" s="116"/>
      <c r="X14" s="155">
        <f t="shared" si="9"/>
        <v>0</v>
      </c>
      <c r="Y14" s="156">
        <f t="shared" si="10"/>
        <v>0</v>
      </c>
      <c r="Z14" s="156">
        <f t="shared" si="11"/>
        <v>0</v>
      </c>
      <c r="AA14" s="156">
        <f t="shared" si="12"/>
        <v>0</v>
      </c>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row>
    <row r="15" spans="1:229" s="140" customFormat="1" ht="12.95">
      <c r="A15" s="113"/>
      <c r="B15" s="146" t="s">
        <v>139</v>
      </c>
      <c r="C15" s="145"/>
      <c r="D15" s="145"/>
      <c r="E15" s="146" t="s">
        <v>140</v>
      </c>
      <c r="F15" s="147"/>
      <c r="G15" s="110"/>
      <c r="H15" s="148" t="s">
        <v>141</v>
      </c>
      <c r="I15" s="143" t="s">
        <v>137</v>
      </c>
      <c r="J15" s="110"/>
      <c r="K15" s="149" t="s">
        <v>141</v>
      </c>
      <c r="L15" s="150" t="s">
        <v>137</v>
      </c>
      <c r="M15" s="151" t="s">
        <v>137</v>
      </c>
      <c r="N15" s="150"/>
      <c r="O15" s="231"/>
      <c r="P15" s="110"/>
      <c r="Q15" s="152">
        <f t="shared" si="0"/>
        <v>0</v>
      </c>
      <c r="R15" s="153">
        <f t="shared" si="1"/>
        <v>0</v>
      </c>
      <c r="S15" s="153">
        <f t="shared" si="2"/>
        <v>0</v>
      </c>
      <c r="T15" s="153">
        <f t="shared" si="3"/>
        <v>0</v>
      </c>
      <c r="U15" s="153">
        <f t="shared" si="4"/>
        <v>0</v>
      </c>
      <c r="V15" s="154">
        <f t="shared" si="5"/>
        <v>0</v>
      </c>
      <c r="W15" s="116"/>
      <c r="X15" s="155">
        <f t="shared" si="9"/>
        <v>0</v>
      </c>
      <c r="Y15" s="156">
        <f t="shared" si="10"/>
        <v>0</v>
      </c>
      <c r="Z15" s="156">
        <f t="shared" si="11"/>
        <v>0</v>
      </c>
      <c r="AA15" s="156">
        <f t="shared" si="12"/>
        <v>0</v>
      </c>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row>
    <row r="16" spans="1:229" s="140" customFormat="1" ht="12.95">
      <c r="A16" s="113"/>
      <c r="B16" s="146" t="s">
        <v>139</v>
      </c>
      <c r="C16" s="145"/>
      <c r="D16" s="145"/>
      <c r="E16" s="146" t="s">
        <v>140</v>
      </c>
      <c r="F16" s="147"/>
      <c r="G16" s="110"/>
      <c r="H16" s="148" t="s">
        <v>141</v>
      </c>
      <c r="I16" s="143" t="s">
        <v>137</v>
      </c>
      <c r="J16" s="110"/>
      <c r="K16" s="149" t="s">
        <v>141</v>
      </c>
      <c r="L16" s="150" t="s">
        <v>137</v>
      </c>
      <c r="M16" s="151" t="s">
        <v>137</v>
      </c>
      <c r="N16" s="150"/>
      <c r="O16" s="231"/>
      <c r="P16" s="110"/>
      <c r="Q16" s="152">
        <f t="shared" si="0"/>
        <v>0</v>
      </c>
      <c r="R16" s="153">
        <f t="shared" si="1"/>
        <v>0</v>
      </c>
      <c r="S16" s="153">
        <f t="shared" si="2"/>
        <v>0</v>
      </c>
      <c r="T16" s="153">
        <f t="shared" si="3"/>
        <v>0</v>
      </c>
      <c r="U16" s="153">
        <f t="shared" si="4"/>
        <v>0</v>
      </c>
      <c r="V16" s="154">
        <f t="shared" si="5"/>
        <v>0</v>
      </c>
      <c r="W16" s="116"/>
      <c r="X16" s="155">
        <f t="shared" si="9"/>
        <v>0</v>
      </c>
      <c r="Y16" s="156">
        <f t="shared" si="10"/>
        <v>0</v>
      </c>
      <c r="Z16" s="156">
        <f t="shared" si="11"/>
        <v>0</v>
      </c>
      <c r="AA16" s="156">
        <f t="shared" si="12"/>
        <v>0</v>
      </c>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row>
    <row r="17" spans="1:229" s="140" customFormat="1" ht="12.95">
      <c r="A17" s="113"/>
      <c r="B17" s="146" t="s">
        <v>139</v>
      </c>
      <c r="C17" s="145"/>
      <c r="D17" s="145"/>
      <c r="E17" s="146" t="s">
        <v>140</v>
      </c>
      <c r="F17" s="147"/>
      <c r="G17" s="110"/>
      <c r="H17" s="148" t="s">
        <v>141</v>
      </c>
      <c r="I17" s="143" t="s">
        <v>137</v>
      </c>
      <c r="J17" s="110"/>
      <c r="K17" s="149" t="s">
        <v>141</v>
      </c>
      <c r="L17" s="150" t="s">
        <v>137</v>
      </c>
      <c r="M17" s="151" t="s">
        <v>137</v>
      </c>
      <c r="N17" s="150"/>
      <c r="O17" s="231"/>
      <c r="P17" s="110"/>
      <c r="Q17" s="152">
        <f t="shared" si="0"/>
        <v>0</v>
      </c>
      <c r="R17" s="153">
        <f t="shared" si="1"/>
        <v>0</v>
      </c>
      <c r="S17" s="153">
        <f t="shared" si="2"/>
        <v>0</v>
      </c>
      <c r="T17" s="153">
        <f t="shared" si="3"/>
        <v>0</v>
      </c>
      <c r="U17" s="153">
        <f t="shared" si="4"/>
        <v>0</v>
      </c>
      <c r="V17" s="154">
        <f t="shared" si="5"/>
        <v>0</v>
      </c>
      <c r="W17" s="116"/>
      <c r="X17" s="155">
        <f t="shared" si="9"/>
        <v>0</v>
      </c>
      <c r="Y17" s="156">
        <f t="shared" si="10"/>
        <v>0</v>
      </c>
      <c r="Z17" s="156">
        <f t="shared" si="11"/>
        <v>0</v>
      </c>
      <c r="AA17" s="156">
        <f t="shared" si="12"/>
        <v>0</v>
      </c>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row>
    <row r="18" spans="1:229" s="140" customFormat="1" ht="12.95">
      <c r="A18" s="113"/>
      <c r="B18" s="146" t="s">
        <v>139</v>
      </c>
      <c r="C18" s="145"/>
      <c r="D18" s="145"/>
      <c r="E18" s="146" t="s">
        <v>140</v>
      </c>
      <c r="F18" s="147"/>
      <c r="G18" s="110"/>
      <c r="H18" s="148" t="s">
        <v>141</v>
      </c>
      <c r="I18" s="143" t="s">
        <v>137</v>
      </c>
      <c r="J18" s="110"/>
      <c r="K18" s="149" t="s">
        <v>141</v>
      </c>
      <c r="L18" s="150" t="s">
        <v>137</v>
      </c>
      <c r="M18" s="151" t="s">
        <v>137</v>
      </c>
      <c r="N18" s="150"/>
      <c r="O18" s="231"/>
      <c r="P18" s="110"/>
      <c r="Q18" s="152">
        <f t="shared" si="0"/>
        <v>0</v>
      </c>
      <c r="R18" s="153">
        <f t="shared" si="1"/>
        <v>0</v>
      </c>
      <c r="S18" s="153">
        <f t="shared" si="2"/>
        <v>0</v>
      </c>
      <c r="T18" s="153">
        <f t="shared" si="3"/>
        <v>0</v>
      </c>
      <c r="U18" s="153">
        <f t="shared" si="4"/>
        <v>0</v>
      </c>
      <c r="V18" s="154">
        <f t="shared" si="5"/>
        <v>0</v>
      </c>
      <c r="W18" s="116"/>
      <c r="X18" s="155">
        <f t="shared" si="9"/>
        <v>0</v>
      </c>
      <c r="Y18" s="156">
        <f t="shared" si="10"/>
        <v>0</v>
      </c>
      <c r="Z18" s="156">
        <f t="shared" si="11"/>
        <v>0</v>
      </c>
      <c r="AA18" s="156">
        <f t="shared" si="12"/>
        <v>0</v>
      </c>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row>
    <row r="19" spans="1:229" s="140" customFormat="1" ht="12.95">
      <c r="A19" s="113"/>
      <c r="B19" s="146" t="s">
        <v>139</v>
      </c>
      <c r="C19" s="145"/>
      <c r="D19" s="145"/>
      <c r="E19" s="146" t="s">
        <v>140</v>
      </c>
      <c r="F19" s="147"/>
      <c r="G19" s="110"/>
      <c r="H19" s="148" t="s">
        <v>141</v>
      </c>
      <c r="I19" s="143" t="s">
        <v>137</v>
      </c>
      <c r="J19" s="110"/>
      <c r="K19" s="149" t="s">
        <v>141</v>
      </c>
      <c r="L19" s="150" t="s">
        <v>137</v>
      </c>
      <c r="M19" s="151" t="s">
        <v>137</v>
      </c>
      <c r="N19" s="150"/>
      <c r="O19" s="231"/>
      <c r="P19" s="110"/>
      <c r="Q19" s="152">
        <f t="shared" si="0"/>
        <v>0</v>
      </c>
      <c r="R19" s="153">
        <f t="shared" si="1"/>
        <v>0</v>
      </c>
      <c r="S19" s="153">
        <f t="shared" si="2"/>
        <v>0</v>
      </c>
      <c r="T19" s="153">
        <f t="shared" si="3"/>
        <v>0</v>
      </c>
      <c r="U19" s="153">
        <f t="shared" si="4"/>
        <v>0</v>
      </c>
      <c r="V19" s="154">
        <f t="shared" si="5"/>
        <v>0</v>
      </c>
      <c r="W19" s="116"/>
      <c r="X19" s="155">
        <f t="shared" si="9"/>
        <v>0</v>
      </c>
      <c r="Y19" s="156">
        <f t="shared" si="10"/>
        <v>0</v>
      </c>
      <c r="Z19" s="156">
        <f t="shared" si="11"/>
        <v>0</v>
      </c>
      <c r="AA19" s="156">
        <f t="shared" si="12"/>
        <v>0</v>
      </c>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row>
    <row r="20" spans="1:229" s="140" customFormat="1" ht="12.95">
      <c r="A20" s="113"/>
      <c r="B20" s="146" t="s">
        <v>139</v>
      </c>
      <c r="C20" s="145"/>
      <c r="D20" s="145"/>
      <c r="E20" s="146" t="s">
        <v>140</v>
      </c>
      <c r="F20" s="147"/>
      <c r="G20" s="110"/>
      <c r="H20" s="148" t="s">
        <v>141</v>
      </c>
      <c r="I20" s="143" t="s">
        <v>137</v>
      </c>
      <c r="J20" s="110"/>
      <c r="K20" s="149" t="s">
        <v>141</v>
      </c>
      <c r="L20" s="150" t="s">
        <v>137</v>
      </c>
      <c r="M20" s="151" t="s">
        <v>137</v>
      </c>
      <c r="N20" s="150"/>
      <c r="O20" s="231"/>
      <c r="P20" s="110"/>
      <c r="Q20" s="152">
        <f t="shared" si="0"/>
        <v>0</v>
      </c>
      <c r="R20" s="153">
        <f t="shared" si="1"/>
        <v>0</v>
      </c>
      <c r="S20" s="153">
        <f t="shared" si="2"/>
        <v>0</v>
      </c>
      <c r="T20" s="153">
        <f t="shared" si="3"/>
        <v>0</v>
      </c>
      <c r="U20" s="153">
        <f t="shared" si="4"/>
        <v>0</v>
      </c>
      <c r="V20" s="154">
        <f t="shared" si="5"/>
        <v>0</v>
      </c>
      <c r="W20" s="116"/>
      <c r="X20" s="155">
        <f t="shared" si="9"/>
        <v>0</v>
      </c>
      <c r="Y20" s="156">
        <f t="shared" si="10"/>
        <v>0</v>
      </c>
      <c r="Z20" s="156">
        <f t="shared" si="11"/>
        <v>0</v>
      </c>
      <c r="AA20" s="156">
        <f t="shared" si="12"/>
        <v>0</v>
      </c>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row>
    <row r="21" spans="1:229" s="140" customFormat="1" ht="12.95">
      <c r="A21" s="113"/>
      <c r="B21" s="146" t="s">
        <v>139</v>
      </c>
      <c r="C21" s="145"/>
      <c r="D21" s="145"/>
      <c r="E21" s="146" t="s">
        <v>140</v>
      </c>
      <c r="F21" s="147"/>
      <c r="G21" s="110"/>
      <c r="H21" s="148" t="s">
        <v>141</v>
      </c>
      <c r="I21" s="143" t="s">
        <v>137</v>
      </c>
      <c r="J21" s="110"/>
      <c r="K21" s="149" t="s">
        <v>141</v>
      </c>
      <c r="L21" s="150" t="s">
        <v>137</v>
      </c>
      <c r="M21" s="151" t="s">
        <v>137</v>
      </c>
      <c r="N21" s="150"/>
      <c r="O21" s="231"/>
      <c r="P21" s="110"/>
      <c r="Q21" s="152">
        <f t="shared" si="0"/>
        <v>0</v>
      </c>
      <c r="R21" s="153">
        <f t="shared" si="1"/>
        <v>0</v>
      </c>
      <c r="S21" s="153">
        <f t="shared" si="2"/>
        <v>0</v>
      </c>
      <c r="T21" s="153">
        <f t="shared" si="3"/>
        <v>0</v>
      </c>
      <c r="U21" s="153">
        <f t="shared" si="4"/>
        <v>0</v>
      </c>
      <c r="V21" s="154">
        <f t="shared" si="5"/>
        <v>0</v>
      </c>
      <c r="W21" s="116"/>
      <c r="X21" s="155">
        <f t="shared" si="9"/>
        <v>0</v>
      </c>
      <c r="Y21" s="156">
        <f t="shared" si="10"/>
        <v>0</v>
      </c>
      <c r="Z21" s="156">
        <f t="shared" si="11"/>
        <v>0</v>
      </c>
      <c r="AA21" s="156">
        <f t="shared" si="12"/>
        <v>0</v>
      </c>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row>
    <row r="22" spans="1:229" s="140" customFormat="1" ht="12.95">
      <c r="A22" s="113"/>
      <c r="B22" s="146" t="s">
        <v>139</v>
      </c>
      <c r="C22" s="145"/>
      <c r="D22" s="145"/>
      <c r="E22" s="146" t="s">
        <v>140</v>
      </c>
      <c r="F22" s="147"/>
      <c r="G22" s="110"/>
      <c r="H22" s="148" t="s">
        <v>141</v>
      </c>
      <c r="I22" s="143" t="s">
        <v>137</v>
      </c>
      <c r="J22" s="110"/>
      <c r="K22" s="149" t="s">
        <v>141</v>
      </c>
      <c r="L22" s="150" t="s">
        <v>137</v>
      </c>
      <c r="M22" s="151" t="s">
        <v>137</v>
      </c>
      <c r="N22" s="150"/>
      <c r="O22" s="231"/>
      <c r="P22" s="110"/>
      <c r="Q22" s="152">
        <f t="shared" si="0"/>
        <v>0</v>
      </c>
      <c r="R22" s="153">
        <f t="shared" si="1"/>
        <v>0</v>
      </c>
      <c r="S22" s="153">
        <f t="shared" si="2"/>
        <v>0</v>
      </c>
      <c r="T22" s="153">
        <f t="shared" si="3"/>
        <v>0</v>
      </c>
      <c r="U22" s="153">
        <f t="shared" si="4"/>
        <v>0</v>
      </c>
      <c r="V22" s="154">
        <f t="shared" si="5"/>
        <v>0</v>
      </c>
      <c r="W22" s="116"/>
      <c r="X22" s="155">
        <f t="shared" si="9"/>
        <v>0</v>
      </c>
      <c r="Y22" s="156">
        <f t="shared" si="10"/>
        <v>0</v>
      </c>
      <c r="Z22" s="156">
        <f t="shared" si="11"/>
        <v>0</v>
      </c>
      <c r="AA22" s="156">
        <f t="shared" si="12"/>
        <v>0</v>
      </c>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row>
    <row r="23" spans="1:229" s="140" customFormat="1" ht="12.95">
      <c r="A23" s="113"/>
      <c r="B23" s="146" t="s">
        <v>139</v>
      </c>
      <c r="C23" s="145"/>
      <c r="D23" s="145"/>
      <c r="E23" s="146" t="s">
        <v>140</v>
      </c>
      <c r="F23" s="147"/>
      <c r="G23" s="110"/>
      <c r="H23" s="148" t="s">
        <v>141</v>
      </c>
      <c r="I23" s="143" t="s">
        <v>137</v>
      </c>
      <c r="J23" s="110"/>
      <c r="K23" s="149" t="s">
        <v>141</v>
      </c>
      <c r="L23" s="150" t="s">
        <v>137</v>
      </c>
      <c r="M23" s="151" t="s">
        <v>137</v>
      </c>
      <c r="N23" s="150"/>
      <c r="O23" s="231"/>
      <c r="P23" s="110"/>
      <c r="Q23" s="152">
        <f t="shared" si="0"/>
        <v>0</v>
      </c>
      <c r="R23" s="153">
        <f t="shared" si="1"/>
        <v>0</v>
      </c>
      <c r="S23" s="153">
        <f t="shared" si="2"/>
        <v>0</v>
      </c>
      <c r="T23" s="153">
        <f t="shared" si="3"/>
        <v>0</v>
      </c>
      <c r="U23" s="153">
        <f t="shared" si="4"/>
        <v>0</v>
      </c>
      <c r="V23" s="154">
        <f t="shared" si="5"/>
        <v>0</v>
      </c>
      <c r="W23" s="116"/>
      <c r="X23" s="155">
        <f t="shared" si="9"/>
        <v>0</v>
      </c>
      <c r="Y23" s="156">
        <f t="shared" si="10"/>
        <v>0</v>
      </c>
      <c r="Z23" s="156">
        <f t="shared" si="11"/>
        <v>0</v>
      </c>
      <c r="AA23" s="156">
        <f t="shared" si="12"/>
        <v>0</v>
      </c>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row>
    <row r="24" spans="1:229" s="140" customFormat="1" ht="12.95">
      <c r="A24" s="113"/>
      <c r="B24" s="146" t="s">
        <v>139</v>
      </c>
      <c r="C24" s="145"/>
      <c r="D24" s="145"/>
      <c r="E24" s="146" t="s">
        <v>140</v>
      </c>
      <c r="F24" s="147"/>
      <c r="G24" s="110"/>
      <c r="H24" s="148" t="s">
        <v>141</v>
      </c>
      <c r="I24" s="143" t="s">
        <v>137</v>
      </c>
      <c r="J24" s="110"/>
      <c r="K24" s="149" t="s">
        <v>141</v>
      </c>
      <c r="L24" s="150" t="s">
        <v>137</v>
      </c>
      <c r="M24" s="151" t="s">
        <v>137</v>
      </c>
      <c r="N24" s="150"/>
      <c r="O24" s="231"/>
      <c r="P24" s="110"/>
      <c r="Q24" s="152">
        <f t="shared" si="0"/>
        <v>0</v>
      </c>
      <c r="R24" s="153">
        <f t="shared" si="1"/>
        <v>0</v>
      </c>
      <c r="S24" s="153">
        <f t="shared" si="2"/>
        <v>0</v>
      </c>
      <c r="T24" s="153">
        <f t="shared" si="3"/>
        <v>0</v>
      </c>
      <c r="U24" s="153">
        <f t="shared" si="4"/>
        <v>0</v>
      </c>
      <c r="V24" s="154">
        <f t="shared" si="5"/>
        <v>0</v>
      </c>
      <c r="W24" s="116"/>
      <c r="X24" s="155">
        <f t="shared" ref="X24:X87" si="13">IF(AND(K24="Not Waste",L24="Reusable"),F24,0)</f>
        <v>0</v>
      </c>
      <c r="Y24" s="156">
        <f t="shared" ref="Y24:Y87" si="14">IF(K24="Waste",F24,0)</f>
        <v>0</v>
      </c>
      <c r="Z24" s="156">
        <f t="shared" ref="Z24:Z87" si="15">IF(OR(M24=0.1,M24=0.2,M24=0.3,M24=0.4,M24=0.5,M24=0.6,M24=0.7,M24=0.8,M24=0.9,M24=1),F24*M24,0)</f>
        <v>0</v>
      </c>
      <c r="AA24" s="156">
        <f t="shared" ref="AA24:AA87" si="16">IF(K24="Waste",0,F24-Z24)</f>
        <v>0</v>
      </c>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row>
    <row r="25" spans="1:229" s="140" customFormat="1" ht="12.95">
      <c r="A25" s="113"/>
      <c r="B25" s="146" t="s">
        <v>139</v>
      </c>
      <c r="C25" s="145"/>
      <c r="D25" s="145"/>
      <c r="E25" s="146" t="s">
        <v>140</v>
      </c>
      <c r="F25" s="147"/>
      <c r="G25" s="110"/>
      <c r="H25" s="148" t="s">
        <v>141</v>
      </c>
      <c r="I25" s="143" t="s">
        <v>137</v>
      </c>
      <c r="J25" s="110"/>
      <c r="K25" s="149" t="s">
        <v>141</v>
      </c>
      <c r="L25" s="150" t="s">
        <v>137</v>
      </c>
      <c r="M25" s="151" t="s">
        <v>137</v>
      </c>
      <c r="N25" s="150"/>
      <c r="O25" s="231"/>
      <c r="P25" s="110"/>
      <c r="Q25" s="152">
        <f t="shared" si="0"/>
        <v>0</v>
      </c>
      <c r="R25" s="153">
        <f t="shared" si="1"/>
        <v>0</v>
      </c>
      <c r="S25" s="153">
        <f t="shared" si="2"/>
        <v>0</v>
      </c>
      <c r="T25" s="153">
        <f t="shared" si="3"/>
        <v>0</v>
      </c>
      <c r="U25" s="153">
        <f t="shared" si="4"/>
        <v>0</v>
      </c>
      <c r="V25" s="154">
        <f t="shared" si="5"/>
        <v>0</v>
      </c>
      <c r="W25" s="116"/>
      <c r="X25" s="155">
        <f t="shared" si="13"/>
        <v>0</v>
      </c>
      <c r="Y25" s="156">
        <f t="shared" si="14"/>
        <v>0</v>
      </c>
      <c r="Z25" s="156">
        <f t="shared" si="15"/>
        <v>0</v>
      </c>
      <c r="AA25" s="156">
        <f t="shared" si="16"/>
        <v>0</v>
      </c>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row>
    <row r="26" spans="1:229" s="140" customFormat="1" ht="12.95">
      <c r="A26" s="113"/>
      <c r="B26" s="146" t="s">
        <v>139</v>
      </c>
      <c r="C26" s="145"/>
      <c r="D26" s="145"/>
      <c r="E26" s="146" t="s">
        <v>140</v>
      </c>
      <c r="F26" s="147"/>
      <c r="G26" s="110"/>
      <c r="H26" s="148" t="s">
        <v>141</v>
      </c>
      <c r="I26" s="143" t="s">
        <v>137</v>
      </c>
      <c r="J26" s="110"/>
      <c r="K26" s="149" t="s">
        <v>141</v>
      </c>
      <c r="L26" s="150" t="s">
        <v>137</v>
      </c>
      <c r="M26" s="151" t="s">
        <v>137</v>
      </c>
      <c r="N26" s="150"/>
      <c r="O26" s="231"/>
      <c r="P26" s="110"/>
      <c r="Q26" s="152">
        <f t="shared" si="0"/>
        <v>0</v>
      </c>
      <c r="R26" s="153">
        <f t="shared" si="1"/>
        <v>0</v>
      </c>
      <c r="S26" s="153">
        <f t="shared" si="2"/>
        <v>0</v>
      </c>
      <c r="T26" s="153">
        <f t="shared" si="3"/>
        <v>0</v>
      </c>
      <c r="U26" s="153">
        <f t="shared" si="4"/>
        <v>0</v>
      </c>
      <c r="V26" s="154">
        <f t="shared" si="5"/>
        <v>0</v>
      </c>
      <c r="W26" s="116"/>
      <c r="X26" s="155">
        <f t="shared" si="13"/>
        <v>0</v>
      </c>
      <c r="Y26" s="156">
        <f t="shared" si="14"/>
        <v>0</v>
      </c>
      <c r="Z26" s="156">
        <f t="shared" si="15"/>
        <v>0</v>
      </c>
      <c r="AA26" s="156">
        <f t="shared" si="16"/>
        <v>0</v>
      </c>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row>
    <row r="27" spans="1:229" s="140" customFormat="1" ht="12.95">
      <c r="A27" s="113"/>
      <c r="B27" s="146" t="s">
        <v>139</v>
      </c>
      <c r="C27" s="145"/>
      <c r="D27" s="145"/>
      <c r="E27" s="146" t="s">
        <v>140</v>
      </c>
      <c r="F27" s="147"/>
      <c r="G27" s="110"/>
      <c r="H27" s="148" t="s">
        <v>141</v>
      </c>
      <c r="I27" s="143" t="s">
        <v>137</v>
      </c>
      <c r="J27" s="110"/>
      <c r="K27" s="149" t="s">
        <v>141</v>
      </c>
      <c r="L27" s="150" t="s">
        <v>137</v>
      </c>
      <c r="M27" s="151" t="s">
        <v>137</v>
      </c>
      <c r="N27" s="150"/>
      <c r="O27" s="231"/>
      <c r="P27" s="110"/>
      <c r="Q27" s="152">
        <f t="shared" si="0"/>
        <v>0</v>
      </c>
      <c r="R27" s="153">
        <f t="shared" si="1"/>
        <v>0</v>
      </c>
      <c r="S27" s="153">
        <f t="shared" si="2"/>
        <v>0</v>
      </c>
      <c r="T27" s="153">
        <f t="shared" si="3"/>
        <v>0</v>
      </c>
      <c r="U27" s="153">
        <f t="shared" si="4"/>
        <v>0</v>
      </c>
      <c r="V27" s="154">
        <f t="shared" si="5"/>
        <v>0</v>
      </c>
      <c r="W27" s="116"/>
      <c r="X27" s="155">
        <f t="shared" si="13"/>
        <v>0</v>
      </c>
      <c r="Y27" s="156">
        <f t="shared" si="14"/>
        <v>0</v>
      </c>
      <c r="Z27" s="156">
        <f t="shared" si="15"/>
        <v>0</v>
      </c>
      <c r="AA27" s="156">
        <f t="shared" si="16"/>
        <v>0</v>
      </c>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row>
    <row r="28" spans="1:229" s="140" customFormat="1" ht="12.95">
      <c r="A28" s="113"/>
      <c r="B28" s="146" t="s">
        <v>139</v>
      </c>
      <c r="C28" s="145"/>
      <c r="D28" s="145"/>
      <c r="E28" s="146" t="s">
        <v>140</v>
      </c>
      <c r="F28" s="147"/>
      <c r="G28" s="110"/>
      <c r="H28" s="148" t="s">
        <v>141</v>
      </c>
      <c r="I28" s="143" t="s">
        <v>137</v>
      </c>
      <c r="J28" s="110"/>
      <c r="K28" s="149" t="s">
        <v>141</v>
      </c>
      <c r="L28" s="150" t="s">
        <v>137</v>
      </c>
      <c r="M28" s="151" t="s">
        <v>137</v>
      </c>
      <c r="N28" s="150"/>
      <c r="O28" s="231"/>
      <c r="P28" s="110"/>
      <c r="Q28" s="152">
        <f t="shared" si="0"/>
        <v>0</v>
      </c>
      <c r="R28" s="153">
        <f t="shared" si="1"/>
        <v>0</v>
      </c>
      <c r="S28" s="153">
        <f t="shared" si="2"/>
        <v>0</v>
      </c>
      <c r="T28" s="153">
        <f t="shared" si="3"/>
        <v>0</v>
      </c>
      <c r="U28" s="153">
        <f t="shared" si="4"/>
        <v>0</v>
      </c>
      <c r="V28" s="154">
        <f t="shared" si="5"/>
        <v>0</v>
      </c>
      <c r="W28" s="116"/>
      <c r="X28" s="155">
        <f t="shared" si="13"/>
        <v>0</v>
      </c>
      <c r="Y28" s="156">
        <f t="shared" si="14"/>
        <v>0</v>
      </c>
      <c r="Z28" s="156">
        <f t="shared" si="15"/>
        <v>0</v>
      </c>
      <c r="AA28" s="156">
        <f t="shared" si="16"/>
        <v>0</v>
      </c>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row>
    <row r="29" spans="1:229" s="140" customFormat="1" ht="12.95">
      <c r="A29" s="113"/>
      <c r="B29" s="146" t="s">
        <v>139</v>
      </c>
      <c r="C29" s="145"/>
      <c r="D29" s="145"/>
      <c r="E29" s="146" t="s">
        <v>140</v>
      </c>
      <c r="F29" s="147"/>
      <c r="G29" s="110"/>
      <c r="H29" s="148" t="s">
        <v>141</v>
      </c>
      <c r="I29" s="143" t="s">
        <v>137</v>
      </c>
      <c r="J29" s="110"/>
      <c r="K29" s="149" t="s">
        <v>141</v>
      </c>
      <c r="L29" s="150" t="s">
        <v>137</v>
      </c>
      <c r="M29" s="151" t="s">
        <v>137</v>
      </c>
      <c r="N29" s="150"/>
      <c r="O29" s="231"/>
      <c r="P29" s="110"/>
      <c r="Q29" s="152">
        <f t="shared" si="0"/>
        <v>0</v>
      </c>
      <c r="R29" s="153">
        <f t="shared" si="1"/>
        <v>0</v>
      </c>
      <c r="S29" s="153">
        <f t="shared" si="2"/>
        <v>0</v>
      </c>
      <c r="T29" s="153">
        <f t="shared" si="3"/>
        <v>0</v>
      </c>
      <c r="U29" s="153">
        <f t="shared" si="4"/>
        <v>0</v>
      </c>
      <c r="V29" s="154">
        <f t="shared" si="5"/>
        <v>0</v>
      </c>
      <c r="W29" s="116"/>
      <c r="X29" s="155">
        <f t="shared" si="13"/>
        <v>0</v>
      </c>
      <c r="Y29" s="156">
        <f t="shared" si="14"/>
        <v>0</v>
      </c>
      <c r="Z29" s="156">
        <f t="shared" si="15"/>
        <v>0</v>
      </c>
      <c r="AA29" s="156">
        <f t="shared" si="16"/>
        <v>0</v>
      </c>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row>
    <row r="30" spans="1:229" s="140" customFormat="1" ht="12.95">
      <c r="A30" s="113"/>
      <c r="B30" s="146" t="s">
        <v>139</v>
      </c>
      <c r="C30" s="145"/>
      <c r="D30" s="145"/>
      <c r="E30" s="146" t="s">
        <v>140</v>
      </c>
      <c r="F30" s="147"/>
      <c r="G30" s="110"/>
      <c r="H30" s="148" t="s">
        <v>141</v>
      </c>
      <c r="I30" s="143" t="s">
        <v>137</v>
      </c>
      <c r="J30" s="110"/>
      <c r="K30" s="149" t="s">
        <v>141</v>
      </c>
      <c r="L30" s="150" t="s">
        <v>137</v>
      </c>
      <c r="M30" s="151" t="s">
        <v>137</v>
      </c>
      <c r="N30" s="150"/>
      <c r="O30" s="231"/>
      <c r="P30" s="110"/>
      <c r="Q30" s="152">
        <f t="shared" si="0"/>
        <v>0</v>
      </c>
      <c r="R30" s="153">
        <f t="shared" si="1"/>
        <v>0</v>
      </c>
      <c r="S30" s="153">
        <f t="shared" si="2"/>
        <v>0</v>
      </c>
      <c r="T30" s="153">
        <f t="shared" si="3"/>
        <v>0</v>
      </c>
      <c r="U30" s="153">
        <f t="shared" si="4"/>
        <v>0</v>
      </c>
      <c r="V30" s="154">
        <f t="shared" si="5"/>
        <v>0</v>
      </c>
      <c r="W30" s="116"/>
      <c r="X30" s="155">
        <f t="shared" si="13"/>
        <v>0</v>
      </c>
      <c r="Y30" s="156">
        <f t="shared" si="14"/>
        <v>0</v>
      </c>
      <c r="Z30" s="156">
        <f t="shared" si="15"/>
        <v>0</v>
      </c>
      <c r="AA30" s="156">
        <f t="shared" si="16"/>
        <v>0</v>
      </c>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row>
    <row r="31" spans="1:229" s="140" customFormat="1" ht="12.95">
      <c r="A31" s="113"/>
      <c r="B31" s="146" t="s">
        <v>139</v>
      </c>
      <c r="C31" s="145"/>
      <c r="D31" s="145"/>
      <c r="E31" s="146" t="s">
        <v>140</v>
      </c>
      <c r="F31" s="147"/>
      <c r="G31" s="110"/>
      <c r="H31" s="148" t="s">
        <v>141</v>
      </c>
      <c r="I31" s="143" t="s">
        <v>137</v>
      </c>
      <c r="J31" s="110"/>
      <c r="K31" s="149" t="s">
        <v>141</v>
      </c>
      <c r="L31" s="150" t="s">
        <v>137</v>
      </c>
      <c r="M31" s="151" t="s">
        <v>137</v>
      </c>
      <c r="N31" s="150"/>
      <c r="O31" s="231"/>
      <c r="P31" s="110"/>
      <c r="Q31" s="152">
        <f t="shared" si="0"/>
        <v>0</v>
      </c>
      <c r="R31" s="153">
        <f t="shared" si="1"/>
        <v>0</v>
      </c>
      <c r="S31" s="153">
        <f t="shared" si="2"/>
        <v>0</v>
      </c>
      <c r="T31" s="153">
        <f t="shared" si="3"/>
        <v>0</v>
      </c>
      <c r="U31" s="153">
        <f t="shared" si="4"/>
        <v>0</v>
      </c>
      <c r="V31" s="154">
        <f t="shared" si="5"/>
        <v>0</v>
      </c>
      <c r="W31" s="116"/>
      <c r="X31" s="155">
        <f t="shared" si="13"/>
        <v>0</v>
      </c>
      <c r="Y31" s="156">
        <f t="shared" si="14"/>
        <v>0</v>
      </c>
      <c r="Z31" s="156">
        <f t="shared" si="15"/>
        <v>0</v>
      </c>
      <c r="AA31" s="156">
        <f t="shared" si="16"/>
        <v>0</v>
      </c>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row>
    <row r="32" spans="1:229" s="140" customFormat="1" ht="12.95">
      <c r="A32" s="113"/>
      <c r="B32" s="146" t="s">
        <v>139</v>
      </c>
      <c r="C32" s="145"/>
      <c r="D32" s="145"/>
      <c r="E32" s="146" t="s">
        <v>140</v>
      </c>
      <c r="F32" s="147"/>
      <c r="G32" s="110"/>
      <c r="H32" s="148" t="s">
        <v>141</v>
      </c>
      <c r="I32" s="143" t="s">
        <v>137</v>
      </c>
      <c r="J32" s="110"/>
      <c r="K32" s="149" t="s">
        <v>141</v>
      </c>
      <c r="L32" s="150" t="s">
        <v>137</v>
      </c>
      <c r="M32" s="151" t="s">
        <v>137</v>
      </c>
      <c r="N32" s="150"/>
      <c r="O32" s="231"/>
      <c r="P32" s="110"/>
      <c r="Q32" s="152">
        <f t="shared" si="0"/>
        <v>0</v>
      </c>
      <c r="R32" s="153">
        <f t="shared" si="1"/>
        <v>0</v>
      </c>
      <c r="S32" s="153">
        <f t="shared" si="2"/>
        <v>0</v>
      </c>
      <c r="T32" s="153">
        <f t="shared" si="3"/>
        <v>0</v>
      </c>
      <c r="U32" s="153">
        <f t="shared" si="4"/>
        <v>0</v>
      </c>
      <c r="V32" s="154">
        <f t="shared" si="5"/>
        <v>0</v>
      </c>
      <c r="W32" s="116"/>
      <c r="X32" s="155">
        <f t="shared" si="13"/>
        <v>0</v>
      </c>
      <c r="Y32" s="156">
        <f t="shared" si="14"/>
        <v>0</v>
      </c>
      <c r="Z32" s="156">
        <f t="shared" si="15"/>
        <v>0</v>
      </c>
      <c r="AA32" s="156">
        <f t="shared" si="16"/>
        <v>0</v>
      </c>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row>
    <row r="33" spans="1:229" s="140" customFormat="1" ht="12.95">
      <c r="A33" s="113"/>
      <c r="B33" s="146" t="s">
        <v>139</v>
      </c>
      <c r="C33" s="145"/>
      <c r="D33" s="145"/>
      <c r="E33" s="146" t="s">
        <v>140</v>
      </c>
      <c r="F33" s="147"/>
      <c r="G33" s="110"/>
      <c r="H33" s="148" t="s">
        <v>141</v>
      </c>
      <c r="I33" s="143" t="s">
        <v>137</v>
      </c>
      <c r="J33" s="110"/>
      <c r="K33" s="149" t="s">
        <v>141</v>
      </c>
      <c r="L33" s="150" t="s">
        <v>137</v>
      </c>
      <c r="M33" s="151" t="s">
        <v>137</v>
      </c>
      <c r="N33" s="150"/>
      <c r="O33" s="231"/>
      <c r="P33" s="110"/>
      <c r="Q33" s="152">
        <f t="shared" si="0"/>
        <v>0</v>
      </c>
      <c r="R33" s="153">
        <f t="shared" si="1"/>
        <v>0</v>
      </c>
      <c r="S33" s="153">
        <f t="shared" si="2"/>
        <v>0</v>
      </c>
      <c r="T33" s="153">
        <f t="shared" si="3"/>
        <v>0</v>
      </c>
      <c r="U33" s="153">
        <f t="shared" si="4"/>
        <v>0</v>
      </c>
      <c r="V33" s="154">
        <f t="shared" si="5"/>
        <v>0</v>
      </c>
      <c r="W33" s="116"/>
      <c r="X33" s="155">
        <f t="shared" si="13"/>
        <v>0</v>
      </c>
      <c r="Y33" s="156">
        <f t="shared" si="14"/>
        <v>0</v>
      </c>
      <c r="Z33" s="156">
        <f t="shared" si="15"/>
        <v>0</v>
      </c>
      <c r="AA33" s="156">
        <f t="shared" si="16"/>
        <v>0</v>
      </c>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row>
    <row r="34" spans="1:229" s="140" customFormat="1" ht="12.95">
      <c r="A34" s="113"/>
      <c r="B34" s="146" t="s">
        <v>139</v>
      </c>
      <c r="C34" s="145"/>
      <c r="D34" s="145"/>
      <c r="E34" s="146" t="s">
        <v>140</v>
      </c>
      <c r="F34" s="147"/>
      <c r="G34" s="110"/>
      <c r="H34" s="148" t="s">
        <v>141</v>
      </c>
      <c r="I34" s="143" t="s">
        <v>137</v>
      </c>
      <c r="J34" s="110"/>
      <c r="K34" s="149" t="s">
        <v>141</v>
      </c>
      <c r="L34" s="150" t="s">
        <v>137</v>
      </c>
      <c r="M34" s="151" t="s">
        <v>137</v>
      </c>
      <c r="N34" s="150"/>
      <c r="O34" s="231"/>
      <c r="P34" s="110"/>
      <c r="Q34" s="152">
        <f t="shared" si="0"/>
        <v>0</v>
      </c>
      <c r="R34" s="153">
        <f t="shared" si="1"/>
        <v>0</v>
      </c>
      <c r="S34" s="153">
        <f t="shared" si="2"/>
        <v>0</v>
      </c>
      <c r="T34" s="153">
        <f t="shared" si="3"/>
        <v>0</v>
      </c>
      <c r="U34" s="153">
        <f t="shared" si="4"/>
        <v>0</v>
      </c>
      <c r="V34" s="154">
        <f t="shared" si="5"/>
        <v>0</v>
      </c>
      <c r="W34" s="116"/>
      <c r="X34" s="155">
        <f t="shared" si="13"/>
        <v>0</v>
      </c>
      <c r="Y34" s="156">
        <f t="shared" si="14"/>
        <v>0</v>
      </c>
      <c r="Z34" s="156">
        <f t="shared" si="15"/>
        <v>0</v>
      </c>
      <c r="AA34" s="156">
        <f t="shared" si="16"/>
        <v>0</v>
      </c>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row>
    <row r="35" spans="1:229" s="140" customFormat="1" ht="12.95">
      <c r="A35" s="113"/>
      <c r="B35" s="146" t="s">
        <v>139</v>
      </c>
      <c r="C35" s="145"/>
      <c r="D35" s="145"/>
      <c r="E35" s="146" t="s">
        <v>140</v>
      </c>
      <c r="F35" s="147"/>
      <c r="G35" s="110"/>
      <c r="H35" s="148" t="s">
        <v>141</v>
      </c>
      <c r="I35" s="143" t="s">
        <v>137</v>
      </c>
      <c r="J35" s="110"/>
      <c r="K35" s="149" t="s">
        <v>141</v>
      </c>
      <c r="L35" s="150" t="s">
        <v>137</v>
      </c>
      <c r="M35" s="151" t="s">
        <v>137</v>
      </c>
      <c r="N35" s="150"/>
      <c r="O35" s="231"/>
      <c r="P35" s="110"/>
      <c r="Q35" s="152">
        <f t="shared" si="0"/>
        <v>0</v>
      </c>
      <c r="R35" s="153">
        <f t="shared" si="1"/>
        <v>0</v>
      </c>
      <c r="S35" s="153">
        <f t="shared" si="2"/>
        <v>0</v>
      </c>
      <c r="T35" s="153">
        <f t="shared" si="3"/>
        <v>0</v>
      </c>
      <c r="U35" s="153">
        <f t="shared" si="4"/>
        <v>0</v>
      </c>
      <c r="V35" s="154">
        <f t="shared" si="5"/>
        <v>0</v>
      </c>
      <c r="W35" s="116"/>
      <c r="X35" s="155">
        <f t="shared" si="13"/>
        <v>0</v>
      </c>
      <c r="Y35" s="156">
        <f t="shared" si="14"/>
        <v>0</v>
      </c>
      <c r="Z35" s="156">
        <f t="shared" si="15"/>
        <v>0</v>
      </c>
      <c r="AA35" s="156">
        <f t="shared" si="16"/>
        <v>0</v>
      </c>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row>
    <row r="36" spans="1:229" s="140" customFormat="1" ht="12.95">
      <c r="A36" s="113"/>
      <c r="B36" s="146" t="s">
        <v>139</v>
      </c>
      <c r="C36" s="145"/>
      <c r="D36" s="145"/>
      <c r="E36" s="146" t="s">
        <v>140</v>
      </c>
      <c r="F36" s="147"/>
      <c r="G36" s="110"/>
      <c r="H36" s="148" t="s">
        <v>141</v>
      </c>
      <c r="I36" s="143" t="s">
        <v>137</v>
      </c>
      <c r="J36" s="110"/>
      <c r="K36" s="149" t="s">
        <v>141</v>
      </c>
      <c r="L36" s="150" t="s">
        <v>137</v>
      </c>
      <c r="M36" s="151" t="s">
        <v>137</v>
      </c>
      <c r="N36" s="150"/>
      <c r="O36" s="231"/>
      <c r="P36" s="110"/>
      <c r="Q36" s="152">
        <f t="shared" si="0"/>
        <v>0</v>
      </c>
      <c r="R36" s="153">
        <f t="shared" si="1"/>
        <v>0</v>
      </c>
      <c r="S36" s="153">
        <f t="shared" si="2"/>
        <v>0</v>
      </c>
      <c r="T36" s="153">
        <f t="shared" si="3"/>
        <v>0</v>
      </c>
      <c r="U36" s="153">
        <f t="shared" si="4"/>
        <v>0</v>
      </c>
      <c r="V36" s="154">
        <f t="shared" si="5"/>
        <v>0</v>
      </c>
      <c r="W36" s="116"/>
      <c r="X36" s="155">
        <f t="shared" si="13"/>
        <v>0</v>
      </c>
      <c r="Y36" s="156">
        <f t="shared" si="14"/>
        <v>0</v>
      </c>
      <c r="Z36" s="156">
        <f t="shared" si="15"/>
        <v>0</v>
      </c>
      <c r="AA36" s="156">
        <f t="shared" si="16"/>
        <v>0</v>
      </c>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row>
    <row r="37" spans="1:229" s="140" customFormat="1" ht="12.95">
      <c r="A37" s="113"/>
      <c r="B37" s="146" t="s">
        <v>139</v>
      </c>
      <c r="C37" s="145"/>
      <c r="D37" s="145"/>
      <c r="E37" s="146" t="s">
        <v>140</v>
      </c>
      <c r="F37" s="147"/>
      <c r="G37" s="110"/>
      <c r="H37" s="148" t="s">
        <v>141</v>
      </c>
      <c r="I37" s="143" t="s">
        <v>137</v>
      </c>
      <c r="J37" s="110"/>
      <c r="K37" s="149" t="s">
        <v>141</v>
      </c>
      <c r="L37" s="150" t="s">
        <v>137</v>
      </c>
      <c r="M37" s="151" t="s">
        <v>137</v>
      </c>
      <c r="N37" s="150"/>
      <c r="O37" s="231"/>
      <c r="P37" s="110"/>
      <c r="Q37" s="152">
        <f t="shared" si="0"/>
        <v>0</v>
      </c>
      <c r="R37" s="153">
        <f t="shared" si="1"/>
        <v>0</v>
      </c>
      <c r="S37" s="153">
        <f t="shared" si="2"/>
        <v>0</v>
      </c>
      <c r="T37" s="153">
        <f t="shared" si="3"/>
        <v>0</v>
      </c>
      <c r="U37" s="153">
        <f t="shared" si="4"/>
        <v>0</v>
      </c>
      <c r="V37" s="154">
        <f t="shared" si="5"/>
        <v>0</v>
      </c>
      <c r="W37" s="116"/>
      <c r="X37" s="155">
        <f t="shared" si="13"/>
        <v>0</v>
      </c>
      <c r="Y37" s="156">
        <f t="shared" si="14"/>
        <v>0</v>
      </c>
      <c r="Z37" s="156">
        <f t="shared" si="15"/>
        <v>0</v>
      </c>
      <c r="AA37" s="156">
        <f t="shared" si="16"/>
        <v>0</v>
      </c>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row>
    <row r="38" spans="1:229" s="140" customFormat="1" ht="12.95">
      <c r="A38" s="113"/>
      <c r="B38" s="146" t="s">
        <v>139</v>
      </c>
      <c r="C38" s="145"/>
      <c r="D38" s="145"/>
      <c r="E38" s="146" t="s">
        <v>140</v>
      </c>
      <c r="F38" s="147"/>
      <c r="G38" s="110"/>
      <c r="H38" s="148" t="s">
        <v>141</v>
      </c>
      <c r="I38" s="143" t="s">
        <v>137</v>
      </c>
      <c r="J38" s="110"/>
      <c r="K38" s="149" t="s">
        <v>141</v>
      </c>
      <c r="L38" s="150" t="s">
        <v>137</v>
      </c>
      <c r="M38" s="151" t="s">
        <v>137</v>
      </c>
      <c r="N38" s="150"/>
      <c r="O38" s="231"/>
      <c r="P38" s="110"/>
      <c r="Q38" s="152">
        <f t="shared" si="0"/>
        <v>0</v>
      </c>
      <c r="R38" s="153">
        <f t="shared" si="1"/>
        <v>0</v>
      </c>
      <c r="S38" s="153">
        <f t="shared" si="2"/>
        <v>0</v>
      </c>
      <c r="T38" s="153">
        <f t="shared" si="3"/>
        <v>0</v>
      </c>
      <c r="U38" s="153">
        <f t="shared" si="4"/>
        <v>0</v>
      </c>
      <c r="V38" s="154">
        <f t="shared" si="5"/>
        <v>0</v>
      </c>
      <c r="W38" s="116"/>
      <c r="X38" s="155">
        <f t="shared" si="13"/>
        <v>0</v>
      </c>
      <c r="Y38" s="156">
        <f t="shared" si="14"/>
        <v>0</v>
      </c>
      <c r="Z38" s="156">
        <f t="shared" si="15"/>
        <v>0</v>
      </c>
      <c r="AA38" s="156">
        <f t="shared" si="16"/>
        <v>0</v>
      </c>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row>
    <row r="39" spans="1:229" s="140" customFormat="1" ht="12.95">
      <c r="A39" s="113"/>
      <c r="B39" s="146" t="s">
        <v>139</v>
      </c>
      <c r="C39" s="145"/>
      <c r="D39" s="145"/>
      <c r="E39" s="146" t="s">
        <v>140</v>
      </c>
      <c r="F39" s="147"/>
      <c r="G39" s="110"/>
      <c r="H39" s="148" t="s">
        <v>141</v>
      </c>
      <c r="I39" s="143" t="s">
        <v>137</v>
      </c>
      <c r="J39" s="110"/>
      <c r="K39" s="149" t="s">
        <v>141</v>
      </c>
      <c r="L39" s="150" t="s">
        <v>137</v>
      </c>
      <c r="M39" s="151" t="s">
        <v>137</v>
      </c>
      <c r="N39" s="150"/>
      <c r="O39" s="231"/>
      <c r="P39" s="110"/>
      <c r="Q39" s="152">
        <f t="shared" si="0"/>
        <v>0</v>
      </c>
      <c r="R39" s="153">
        <f t="shared" si="1"/>
        <v>0</v>
      </c>
      <c r="S39" s="153">
        <f t="shared" si="2"/>
        <v>0</v>
      </c>
      <c r="T39" s="153">
        <f t="shared" si="3"/>
        <v>0</v>
      </c>
      <c r="U39" s="153">
        <f t="shared" si="4"/>
        <v>0</v>
      </c>
      <c r="V39" s="154">
        <f t="shared" si="5"/>
        <v>0</v>
      </c>
      <c r="W39" s="116"/>
      <c r="X39" s="155">
        <f t="shared" si="13"/>
        <v>0</v>
      </c>
      <c r="Y39" s="156">
        <f t="shared" si="14"/>
        <v>0</v>
      </c>
      <c r="Z39" s="156">
        <f t="shared" si="15"/>
        <v>0</v>
      </c>
      <c r="AA39" s="156">
        <f t="shared" si="16"/>
        <v>0</v>
      </c>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row>
    <row r="40" spans="1:229" s="140" customFormat="1" ht="12.95">
      <c r="A40" s="113"/>
      <c r="B40" s="146" t="s">
        <v>139</v>
      </c>
      <c r="C40" s="145"/>
      <c r="D40" s="145"/>
      <c r="E40" s="146" t="s">
        <v>140</v>
      </c>
      <c r="F40" s="147"/>
      <c r="G40" s="110"/>
      <c r="H40" s="148" t="s">
        <v>141</v>
      </c>
      <c r="I40" s="143" t="s">
        <v>137</v>
      </c>
      <c r="J40" s="110"/>
      <c r="K40" s="149" t="s">
        <v>141</v>
      </c>
      <c r="L40" s="150" t="s">
        <v>137</v>
      </c>
      <c r="M40" s="151" t="s">
        <v>137</v>
      </c>
      <c r="N40" s="150"/>
      <c r="O40" s="231"/>
      <c r="P40" s="110"/>
      <c r="Q40" s="152">
        <f t="shared" ref="Q40:Q71" si="17">IF(H40="Preserved",F40,0)</f>
        <v>0</v>
      </c>
      <c r="R40" s="153">
        <f t="shared" ref="R40:R71" si="18">IF(H40="Reuse",F40,0)</f>
        <v>0</v>
      </c>
      <c r="S40" s="153">
        <f t="shared" ref="S40:S71" si="19">IF(H40="Surplus",F40,0)</f>
        <v>0</v>
      </c>
      <c r="T40" s="153">
        <f t="shared" ref="T40:T71" si="20">IF(H40="Recycled",F40*I40,0)</f>
        <v>0</v>
      </c>
      <c r="U40" s="153">
        <f t="shared" ref="U40:U71" si="21">IF(H40="Recycled",(1-I40)*F40,0)</f>
        <v>0</v>
      </c>
      <c r="V40" s="154">
        <f t="shared" ref="V40:V71" si="22">IF(H40="New",F40,0)</f>
        <v>0</v>
      </c>
      <c r="W40" s="116"/>
      <c r="X40" s="155">
        <f t="shared" si="13"/>
        <v>0</v>
      </c>
      <c r="Y40" s="156">
        <f t="shared" si="14"/>
        <v>0</v>
      </c>
      <c r="Z40" s="156">
        <f t="shared" si="15"/>
        <v>0</v>
      </c>
      <c r="AA40" s="156">
        <f t="shared" si="16"/>
        <v>0</v>
      </c>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row>
    <row r="41" spans="1:229" s="140" customFormat="1" ht="12.95">
      <c r="A41" s="113"/>
      <c r="B41" s="146" t="s">
        <v>139</v>
      </c>
      <c r="C41" s="145"/>
      <c r="D41" s="145"/>
      <c r="E41" s="146" t="s">
        <v>140</v>
      </c>
      <c r="F41" s="147"/>
      <c r="G41" s="110"/>
      <c r="H41" s="148" t="s">
        <v>141</v>
      </c>
      <c r="I41" s="143" t="s">
        <v>137</v>
      </c>
      <c r="J41" s="110"/>
      <c r="K41" s="149" t="s">
        <v>141</v>
      </c>
      <c r="L41" s="150" t="s">
        <v>137</v>
      </c>
      <c r="M41" s="151" t="s">
        <v>137</v>
      </c>
      <c r="N41" s="150"/>
      <c r="O41" s="231"/>
      <c r="P41" s="110"/>
      <c r="Q41" s="152">
        <f t="shared" si="17"/>
        <v>0</v>
      </c>
      <c r="R41" s="153">
        <f t="shared" si="18"/>
        <v>0</v>
      </c>
      <c r="S41" s="153">
        <f t="shared" si="19"/>
        <v>0</v>
      </c>
      <c r="T41" s="153">
        <f t="shared" si="20"/>
        <v>0</v>
      </c>
      <c r="U41" s="153">
        <f t="shared" si="21"/>
        <v>0</v>
      </c>
      <c r="V41" s="154">
        <f t="shared" si="22"/>
        <v>0</v>
      </c>
      <c r="W41" s="116"/>
      <c r="X41" s="155">
        <f t="shared" si="13"/>
        <v>0</v>
      </c>
      <c r="Y41" s="156">
        <f t="shared" si="14"/>
        <v>0</v>
      </c>
      <c r="Z41" s="156">
        <f t="shared" si="15"/>
        <v>0</v>
      </c>
      <c r="AA41" s="156">
        <f t="shared" si="16"/>
        <v>0</v>
      </c>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row>
    <row r="42" spans="1:229" s="140" customFormat="1" ht="12.95">
      <c r="A42" s="113"/>
      <c r="B42" s="146" t="s">
        <v>139</v>
      </c>
      <c r="C42" s="145"/>
      <c r="D42" s="145"/>
      <c r="E42" s="146" t="s">
        <v>140</v>
      </c>
      <c r="F42" s="147"/>
      <c r="G42" s="110"/>
      <c r="H42" s="148" t="s">
        <v>141</v>
      </c>
      <c r="I42" s="143" t="s">
        <v>137</v>
      </c>
      <c r="J42" s="110"/>
      <c r="K42" s="149" t="s">
        <v>141</v>
      </c>
      <c r="L42" s="150" t="s">
        <v>137</v>
      </c>
      <c r="M42" s="151" t="s">
        <v>137</v>
      </c>
      <c r="N42" s="150"/>
      <c r="O42" s="231"/>
      <c r="P42" s="110"/>
      <c r="Q42" s="152">
        <f t="shared" si="17"/>
        <v>0</v>
      </c>
      <c r="R42" s="153">
        <f t="shared" si="18"/>
        <v>0</v>
      </c>
      <c r="S42" s="153">
        <f t="shared" si="19"/>
        <v>0</v>
      </c>
      <c r="T42" s="153">
        <f t="shared" si="20"/>
        <v>0</v>
      </c>
      <c r="U42" s="153">
        <f t="shared" si="21"/>
        <v>0</v>
      </c>
      <c r="V42" s="154">
        <f t="shared" si="22"/>
        <v>0</v>
      </c>
      <c r="W42" s="116"/>
      <c r="X42" s="155">
        <f t="shared" si="13"/>
        <v>0</v>
      </c>
      <c r="Y42" s="156">
        <f t="shared" si="14"/>
        <v>0</v>
      </c>
      <c r="Z42" s="156">
        <f t="shared" si="15"/>
        <v>0</v>
      </c>
      <c r="AA42" s="156">
        <f t="shared" si="16"/>
        <v>0</v>
      </c>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row>
    <row r="43" spans="1:229" s="140" customFormat="1" ht="12.95">
      <c r="A43" s="113"/>
      <c r="B43" s="146" t="s">
        <v>139</v>
      </c>
      <c r="C43" s="145"/>
      <c r="D43" s="145"/>
      <c r="E43" s="146" t="s">
        <v>140</v>
      </c>
      <c r="F43" s="147"/>
      <c r="G43" s="110"/>
      <c r="H43" s="148" t="s">
        <v>141</v>
      </c>
      <c r="I43" s="143" t="s">
        <v>137</v>
      </c>
      <c r="J43" s="110"/>
      <c r="K43" s="149" t="s">
        <v>141</v>
      </c>
      <c r="L43" s="150" t="s">
        <v>137</v>
      </c>
      <c r="M43" s="151" t="s">
        <v>137</v>
      </c>
      <c r="N43" s="150"/>
      <c r="O43" s="231"/>
      <c r="P43" s="110"/>
      <c r="Q43" s="152">
        <f t="shared" si="17"/>
        <v>0</v>
      </c>
      <c r="R43" s="153">
        <f t="shared" si="18"/>
        <v>0</v>
      </c>
      <c r="S43" s="153">
        <f t="shared" si="19"/>
        <v>0</v>
      </c>
      <c r="T43" s="153">
        <f t="shared" si="20"/>
        <v>0</v>
      </c>
      <c r="U43" s="153">
        <f t="shared" si="21"/>
        <v>0</v>
      </c>
      <c r="V43" s="154">
        <f t="shared" si="22"/>
        <v>0</v>
      </c>
      <c r="W43" s="116"/>
      <c r="X43" s="155">
        <f t="shared" si="13"/>
        <v>0</v>
      </c>
      <c r="Y43" s="156">
        <f t="shared" si="14"/>
        <v>0</v>
      </c>
      <c r="Z43" s="156">
        <f t="shared" si="15"/>
        <v>0</v>
      </c>
      <c r="AA43" s="156">
        <f t="shared" si="16"/>
        <v>0</v>
      </c>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row>
    <row r="44" spans="1:229" s="140" customFormat="1" ht="12.95">
      <c r="A44" s="113"/>
      <c r="B44" s="146" t="s">
        <v>139</v>
      </c>
      <c r="C44" s="145"/>
      <c r="D44" s="145"/>
      <c r="E44" s="146" t="s">
        <v>140</v>
      </c>
      <c r="F44" s="147"/>
      <c r="G44" s="110"/>
      <c r="H44" s="148" t="s">
        <v>141</v>
      </c>
      <c r="I44" s="143" t="s">
        <v>137</v>
      </c>
      <c r="J44" s="110"/>
      <c r="K44" s="149" t="s">
        <v>141</v>
      </c>
      <c r="L44" s="150" t="s">
        <v>137</v>
      </c>
      <c r="M44" s="151" t="s">
        <v>137</v>
      </c>
      <c r="N44" s="150"/>
      <c r="O44" s="231"/>
      <c r="P44" s="110"/>
      <c r="Q44" s="152">
        <f t="shared" si="17"/>
        <v>0</v>
      </c>
      <c r="R44" s="153">
        <f t="shared" si="18"/>
        <v>0</v>
      </c>
      <c r="S44" s="153">
        <f t="shared" si="19"/>
        <v>0</v>
      </c>
      <c r="T44" s="153">
        <f t="shared" si="20"/>
        <v>0</v>
      </c>
      <c r="U44" s="153">
        <f t="shared" si="21"/>
        <v>0</v>
      </c>
      <c r="V44" s="154">
        <f t="shared" si="22"/>
        <v>0</v>
      </c>
      <c r="W44" s="116"/>
      <c r="X44" s="155">
        <f t="shared" si="13"/>
        <v>0</v>
      </c>
      <c r="Y44" s="156">
        <f t="shared" si="14"/>
        <v>0</v>
      </c>
      <c r="Z44" s="156">
        <f t="shared" si="15"/>
        <v>0</v>
      </c>
      <c r="AA44" s="156">
        <f t="shared" si="16"/>
        <v>0</v>
      </c>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row>
    <row r="45" spans="1:229" s="140" customFormat="1" ht="12.95">
      <c r="A45" s="113"/>
      <c r="B45" s="146" t="s">
        <v>139</v>
      </c>
      <c r="C45" s="145"/>
      <c r="D45" s="145"/>
      <c r="E45" s="146" t="s">
        <v>140</v>
      </c>
      <c r="F45" s="147"/>
      <c r="G45" s="110"/>
      <c r="H45" s="148" t="s">
        <v>141</v>
      </c>
      <c r="I45" s="143" t="s">
        <v>137</v>
      </c>
      <c r="J45" s="110"/>
      <c r="K45" s="149" t="s">
        <v>141</v>
      </c>
      <c r="L45" s="150" t="s">
        <v>137</v>
      </c>
      <c r="M45" s="151" t="s">
        <v>137</v>
      </c>
      <c r="N45" s="150"/>
      <c r="O45" s="231"/>
      <c r="P45" s="110"/>
      <c r="Q45" s="152">
        <f t="shared" si="17"/>
        <v>0</v>
      </c>
      <c r="R45" s="153">
        <f t="shared" si="18"/>
        <v>0</v>
      </c>
      <c r="S45" s="153">
        <f t="shared" si="19"/>
        <v>0</v>
      </c>
      <c r="T45" s="153">
        <f t="shared" si="20"/>
        <v>0</v>
      </c>
      <c r="U45" s="153">
        <f t="shared" si="21"/>
        <v>0</v>
      </c>
      <c r="V45" s="154">
        <f t="shared" si="22"/>
        <v>0</v>
      </c>
      <c r="W45" s="116"/>
      <c r="X45" s="155">
        <f t="shared" si="13"/>
        <v>0</v>
      </c>
      <c r="Y45" s="156">
        <f t="shared" si="14"/>
        <v>0</v>
      </c>
      <c r="Z45" s="156">
        <f t="shared" si="15"/>
        <v>0</v>
      </c>
      <c r="AA45" s="156">
        <f t="shared" si="16"/>
        <v>0</v>
      </c>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row>
    <row r="46" spans="1:229" s="140" customFormat="1" ht="12.95">
      <c r="A46" s="113"/>
      <c r="B46" s="146" t="s">
        <v>139</v>
      </c>
      <c r="C46" s="145"/>
      <c r="D46" s="145"/>
      <c r="E46" s="146" t="s">
        <v>140</v>
      </c>
      <c r="F46" s="147"/>
      <c r="G46" s="110"/>
      <c r="H46" s="148" t="s">
        <v>141</v>
      </c>
      <c r="I46" s="143" t="s">
        <v>137</v>
      </c>
      <c r="J46" s="110"/>
      <c r="K46" s="149" t="s">
        <v>141</v>
      </c>
      <c r="L46" s="150" t="s">
        <v>137</v>
      </c>
      <c r="M46" s="151" t="s">
        <v>137</v>
      </c>
      <c r="N46" s="150"/>
      <c r="O46" s="231"/>
      <c r="P46" s="110"/>
      <c r="Q46" s="152">
        <f t="shared" si="17"/>
        <v>0</v>
      </c>
      <c r="R46" s="153">
        <f t="shared" si="18"/>
        <v>0</v>
      </c>
      <c r="S46" s="153">
        <f t="shared" si="19"/>
        <v>0</v>
      </c>
      <c r="T46" s="153">
        <f t="shared" si="20"/>
        <v>0</v>
      </c>
      <c r="U46" s="153">
        <f t="shared" si="21"/>
        <v>0</v>
      </c>
      <c r="V46" s="154">
        <f t="shared" si="22"/>
        <v>0</v>
      </c>
      <c r="W46" s="116"/>
      <c r="X46" s="155">
        <f t="shared" si="13"/>
        <v>0</v>
      </c>
      <c r="Y46" s="156">
        <f t="shared" si="14"/>
        <v>0</v>
      </c>
      <c r="Z46" s="156">
        <f t="shared" si="15"/>
        <v>0</v>
      </c>
      <c r="AA46" s="156">
        <f t="shared" si="16"/>
        <v>0</v>
      </c>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row>
    <row r="47" spans="1:229" s="140" customFormat="1" ht="12.95">
      <c r="A47" s="113"/>
      <c r="B47" s="146" t="s">
        <v>139</v>
      </c>
      <c r="C47" s="145"/>
      <c r="D47" s="145"/>
      <c r="E47" s="146" t="s">
        <v>140</v>
      </c>
      <c r="F47" s="147"/>
      <c r="G47" s="110"/>
      <c r="H47" s="148" t="s">
        <v>141</v>
      </c>
      <c r="I47" s="143" t="s">
        <v>137</v>
      </c>
      <c r="J47" s="110"/>
      <c r="K47" s="149" t="s">
        <v>141</v>
      </c>
      <c r="L47" s="150" t="s">
        <v>137</v>
      </c>
      <c r="M47" s="151" t="s">
        <v>137</v>
      </c>
      <c r="N47" s="150"/>
      <c r="O47" s="231"/>
      <c r="P47" s="110"/>
      <c r="Q47" s="152">
        <f t="shared" si="17"/>
        <v>0</v>
      </c>
      <c r="R47" s="153">
        <f t="shared" si="18"/>
        <v>0</v>
      </c>
      <c r="S47" s="153">
        <f t="shared" si="19"/>
        <v>0</v>
      </c>
      <c r="T47" s="153">
        <f t="shared" si="20"/>
        <v>0</v>
      </c>
      <c r="U47" s="153">
        <f t="shared" si="21"/>
        <v>0</v>
      </c>
      <c r="V47" s="154">
        <f t="shared" si="22"/>
        <v>0</v>
      </c>
      <c r="W47" s="116"/>
      <c r="X47" s="155">
        <f t="shared" si="13"/>
        <v>0</v>
      </c>
      <c r="Y47" s="156">
        <f t="shared" si="14"/>
        <v>0</v>
      </c>
      <c r="Z47" s="156">
        <f t="shared" si="15"/>
        <v>0</v>
      </c>
      <c r="AA47" s="156">
        <f t="shared" si="16"/>
        <v>0</v>
      </c>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row>
    <row r="48" spans="1:229" s="140" customFormat="1" ht="12.95">
      <c r="A48" s="113"/>
      <c r="B48" s="146" t="s">
        <v>139</v>
      </c>
      <c r="C48" s="145"/>
      <c r="D48" s="145"/>
      <c r="E48" s="146" t="s">
        <v>140</v>
      </c>
      <c r="F48" s="147"/>
      <c r="G48" s="110"/>
      <c r="H48" s="148" t="s">
        <v>141</v>
      </c>
      <c r="I48" s="143" t="s">
        <v>137</v>
      </c>
      <c r="J48" s="110"/>
      <c r="K48" s="149" t="s">
        <v>141</v>
      </c>
      <c r="L48" s="150" t="s">
        <v>137</v>
      </c>
      <c r="M48" s="151" t="s">
        <v>137</v>
      </c>
      <c r="N48" s="150"/>
      <c r="O48" s="231"/>
      <c r="P48" s="110"/>
      <c r="Q48" s="152">
        <f t="shared" si="17"/>
        <v>0</v>
      </c>
      <c r="R48" s="153">
        <f t="shared" si="18"/>
        <v>0</v>
      </c>
      <c r="S48" s="153">
        <f t="shared" si="19"/>
        <v>0</v>
      </c>
      <c r="T48" s="153">
        <f t="shared" si="20"/>
        <v>0</v>
      </c>
      <c r="U48" s="153">
        <f t="shared" si="21"/>
        <v>0</v>
      </c>
      <c r="V48" s="154">
        <f t="shared" si="22"/>
        <v>0</v>
      </c>
      <c r="W48" s="116"/>
      <c r="X48" s="155">
        <f t="shared" si="13"/>
        <v>0</v>
      </c>
      <c r="Y48" s="156">
        <f t="shared" si="14"/>
        <v>0</v>
      </c>
      <c r="Z48" s="156">
        <f t="shared" si="15"/>
        <v>0</v>
      </c>
      <c r="AA48" s="156">
        <f t="shared" si="16"/>
        <v>0</v>
      </c>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row>
    <row r="49" spans="1:229" s="140" customFormat="1" ht="12.95">
      <c r="A49" s="113"/>
      <c r="B49" s="146" t="s">
        <v>139</v>
      </c>
      <c r="C49" s="145"/>
      <c r="D49" s="145"/>
      <c r="E49" s="146" t="s">
        <v>140</v>
      </c>
      <c r="F49" s="147"/>
      <c r="G49" s="110"/>
      <c r="H49" s="148" t="s">
        <v>141</v>
      </c>
      <c r="I49" s="143" t="s">
        <v>137</v>
      </c>
      <c r="J49" s="110"/>
      <c r="K49" s="149" t="s">
        <v>141</v>
      </c>
      <c r="L49" s="150" t="s">
        <v>137</v>
      </c>
      <c r="M49" s="151" t="s">
        <v>137</v>
      </c>
      <c r="N49" s="150"/>
      <c r="O49" s="231"/>
      <c r="P49" s="110"/>
      <c r="Q49" s="152">
        <f t="shared" si="17"/>
        <v>0</v>
      </c>
      <c r="R49" s="153">
        <f t="shared" si="18"/>
        <v>0</v>
      </c>
      <c r="S49" s="153">
        <f t="shared" si="19"/>
        <v>0</v>
      </c>
      <c r="T49" s="153">
        <f t="shared" si="20"/>
        <v>0</v>
      </c>
      <c r="U49" s="153">
        <f t="shared" si="21"/>
        <v>0</v>
      </c>
      <c r="V49" s="154">
        <f t="shared" si="22"/>
        <v>0</v>
      </c>
      <c r="W49" s="116"/>
      <c r="X49" s="155">
        <f t="shared" si="13"/>
        <v>0</v>
      </c>
      <c r="Y49" s="156">
        <f t="shared" si="14"/>
        <v>0</v>
      </c>
      <c r="Z49" s="156">
        <f t="shared" si="15"/>
        <v>0</v>
      </c>
      <c r="AA49" s="156">
        <f t="shared" si="16"/>
        <v>0</v>
      </c>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row>
    <row r="50" spans="1:229" s="140" customFormat="1" ht="12.95">
      <c r="A50" s="113"/>
      <c r="B50" s="146" t="s">
        <v>139</v>
      </c>
      <c r="C50" s="145"/>
      <c r="D50" s="145"/>
      <c r="E50" s="146" t="s">
        <v>140</v>
      </c>
      <c r="F50" s="147"/>
      <c r="G50" s="110"/>
      <c r="H50" s="148" t="s">
        <v>141</v>
      </c>
      <c r="I50" s="143" t="s">
        <v>137</v>
      </c>
      <c r="J50" s="110"/>
      <c r="K50" s="149" t="s">
        <v>141</v>
      </c>
      <c r="L50" s="150" t="s">
        <v>137</v>
      </c>
      <c r="M50" s="151" t="s">
        <v>137</v>
      </c>
      <c r="N50" s="150"/>
      <c r="O50" s="231"/>
      <c r="P50" s="110"/>
      <c r="Q50" s="152">
        <f t="shared" si="17"/>
        <v>0</v>
      </c>
      <c r="R50" s="153">
        <f t="shared" si="18"/>
        <v>0</v>
      </c>
      <c r="S50" s="153">
        <f t="shared" si="19"/>
        <v>0</v>
      </c>
      <c r="T50" s="153">
        <f t="shared" si="20"/>
        <v>0</v>
      </c>
      <c r="U50" s="153">
        <f t="shared" si="21"/>
        <v>0</v>
      </c>
      <c r="V50" s="154">
        <f t="shared" si="22"/>
        <v>0</v>
      </c>
      <c r="W50" s="116"/>
      <c r="X50" s="155">
        <f t="shared" si="13"/>
        <v>0</v>
      </c>
      <c r="Y50" s="156">
        <f t="shared" si="14"/>
        <v>0</v>
      </c>
      <c r="Z50" s="156">
        <f t="shared" si="15"/>
        <v>0</v>
      </c>
      <c r="AA50" s="156">
        <f t="shared" si="16"/>
        <v>0</v>
      </c>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row>
    <row r="51" spans="1:229" s="140" customFormat="1" ht="12.95">
      <c r="A51" s="113"/>
      <c r="B51" s="146" t="s">
        <v>139</v>
      </c>
      <c r="C51" s="145"/>
      <c r="D51" s="145"/>
      <c r="E51" s="146" t="s">
        <v>140</v>
      </c>
      <c r="F51" s="147"/>
      <c r="G51" s="110"/>
      <c r="H51" s="148" t="s">
        <v>141</v>
      </c>
      <c r="I51" s="143" t="s">
        <v>137</v>
      </c>
      <c r="J51" s="110"/>
      <c r="K51" s="149" t="s">
        <v>141</v>
      </c>
      <c r="L51" s="150" t="s">
        <v>137</v>
      </c>
      <c r="M51" s="151" t="s">
        <v>137</v>
      </c>
      <c r="N51" s="150"/>
      <c r="O51" s="231"/>
      <c r="P51" s="110"/>
      <c r="Q51" s="152">
        <f t="shared" si="17"/>
        <v>0</v>
      </c>
      <c r="R51" s="153">
        <f t="shared" si="18"/>
        <v>0</v>
      </c>
      <c r="S51" s="153">
        <f t="shared" si="19"/>
        <v>0</v>
      </c>
      <c r="T51" s="153">
        <f t="shared" si="20"/>
        <v>0</v>
      </c>
      <c r="U51" s="153">
        <f t="shared" si="21"/>
        <v>0</v>
      </c>
      <c r="V51" s="154">
        <f t="shared" si="22"/>
        <v>0</v>
      </c>
      <c r="W51" s="116"/>
      <c r="X51" s="155">
        <f t="shared" si="13"/>
        <v>0</v>
      </c>
      <c r="Y51" s="156">
        <f t="shared" si="14"/>
        <v>0</v>
      </c>
      <c r="Z51" s="156">
        <f t="shared" si="15"/>
        <v>0</v>
      </c>
      <c r="AA51" s="156">
        <f t="shared" si="16"/>
        <v>0</v>
      </c>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row>
    <row r="52" spans="1:229" s="140" customFormat="1" ht="12.95">
      <c r="A52" s="113"/>
      <c r="B52" s="146" t="s">
        <v>139</v>
      </c>
      <c r="C52" s="145"/>
      <c r="D52" s="145"/>
      <c r="E52" s="146" t="s">
        <v>140</v>
      </c>
      <c r="F52" s="147"/>
      <c r="G52" s="110"/>
      <c r="H52" s="148" t="s">
        <v>141</v>
      </c>
      <c r="I52" s="143" t="s">
        <v>137</v>
      </c>
      <c r="J52" s="110"/>
      <c r="K52" s="149" t="s">
        <v>141</v>
      </c>
      <c r="L52" s="150" t="s">
        <v>137</v>
      </c>
      <c r="M52" s="151" t="s">
        <v>137</v>
      </c>
      <c r="N52" s="150"/>
      <c r="O52" s="231"/>
      <c r="P52" s="110"/>
      <c r="Q52" s="152">
        <f t="shared" si="17"/>
        <v>0</v>
      </c>
      <c r="R52" s="153">
        <f t="shared" si="18"/>
        <v>0</v>
      </c>
      <c r="S52" s="153">
        <f t="shared" si="19"/>
        <v>0</v>
      </c>
      <c r="T52" s="153">
        <f t="shared" si="20"/>
        <v>0</v>
      </c>
      <c r="U52" s="153">
        <f t="shared" si="21"/>
        <v>0</v>
      </c>
      <c r="V52" s="154">
        <f t="shared" si="22"/>
        <v>0</v>
      </c>
      <c r="W52" s="116"/>
      <c r="X52" s="155">
        <f t="shared" si="13"/>
        <v>0</v>
      </c>
      <c r="Y52" s="156">
        <f t="shared" si="14"/>
        <v>0</v>
      </c>
      <c r="Z52" s="156">
        <f t="shared" si="15"/>
        <v>0</v>
      </c>
      <c r="AA52" s="156">
        <f t="shared" si="16"/>
        <v>0</v>
      </c>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row>
    <row r="53" spans="1:229" s="140" customFormat="1" ht="12.95">
      <c r="A53" s="113"/>
      <c r="B53" s="146" t="s">
        <v>139</v>
      </c>
      <c r="C53" s="145"/>
      <c r="D53" s="145"/>
      <c r="E53" s="146" t="s">
        <v>140</v>
      </c>
      <c r="F53" s="147"/>
      <c r="G53" s="110"/>
      <c r="H53" s="148" t="s">
        <v>141</v>
      </c>
      <c r="I53" s="143" t="s">
        <v>137</v>
      </c>
      <c r="J53" s="110"/>
      <c r="K53" s="149" t="s">
        <v>141</v>
      </c>
      <c r="L53" s="150" t="s">
        <v>137</v>
      </c>
      <c r="M53" s="151" t="s">
        <v>137</v>
      </c>
      <c r="N53" s="150"/>
      <c r="O53" s="231"/>
      <c r="P53" s="110"/>
      <c r="Q53" s="152">
        <f t="shared" si="17"/>
        <v>0</v>
      </c>
      <c r="R53" s="153">
        <f t="shared" si="18"/>
        <v>0</v>
      </c>
      <c r="S53" s="153">
        <f t="shared" si="19"/>
        <v>0</v>
      </c>
      <c r="T53" s="153">
        <f t="shared" si="20"/>
        <v>0</v>
      </c>
      <c r="U53" s="153">
        <f t="shared" si="21"/>
        <v>0</v>
      </c>
      <c r="V53" s="154">
        <f t="shared" si="22"/>
        <v>0</v>
      </c>
      <c r="W53" s="116"/>
      <c r="X53" s="155">
        <f t="shared" si="13"/>
        <v>0</v>
      </c>
      <c r="Y53" s="156">
        <f t="shared" si="14"/>
        <v>0</v>
      </c>
      <c r="Z53" s="156">
        <f t="shared" si="15"/>
        <v>0</v>
      </c>
      <c r="AA53" s="156">
        <f t="shared" si="16"/>
        <v>0</v>
      </c>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3"/>
      <c r="FU53" s="113"/>
      <c r="FV53" s="113"/>
      <c r="FW53" s="113"/>
      <c r="FX53" s="113"/>
      <c r="FY53" s="113"/>
      <c r="FZ53" s="113"/>
      <c r="GA53" s="113"/>
      <c r="GB53" s="113"/>
      <c r="GC53" s="113"/>
      <c r="GD53" s="113"/>
      <c r="GE53" s="113"/>
      <c r="GF53" s="113"/>
      <c r="GG53" s="113"/>
      <c r="GH53" s="113"/>
      <c r="GI53" s="113"/>
      <c r="GJ53" s="113"/>
      <c r="GK53" s="113"/>
      <c r="GL53" s="113"/>
      <c r="GM53" s="113"/>
      <c r="GN53" s="113"/>
      <c r="GO53" s="113"/>
      <c r="GP53" s="113"/>
      <c r="GQ53" s="113"/>
      <c r="GR53" s="113"/>
      <c r="GS53" s="113"/>
      <c r="GT53" s="113"/>
      <c r="GU53" s="113"/>
      <c r="GV53" s="113"/>
      <c r="GW53" s="113"/>
      <c r="GX53" s="113"/>
      <c r="GY53" s="113"/>
      <c r="GZ53" s="113"/>
      <c r="HA53" s="113"/>
      <c r="HB53" s="113"/>
      <c r="HC53" s="113"/>
      <c r="HD53" s="113"/>
      <c r="HE53" s="113"/>
      <c r="HF53" s="113"/>
      <c r="HG53" s="113"/>
      <c r="HH53" s="113"/>
      <c r="HI53" s="113"/>
      <c r="HJ53" s="113"/>
      <c r="HK53" s="113"/>
      <c r="HL53" s="113"/>
      <c r="HM53" s="113"/>
      <c r="HN53" s="113"/>
      <c r="HO53" s="113"/>
      <c r="HP53" s="113"/>
      <c r="HQ53" s="113"/>
      <c r="HR53" s="113"/>
      <c r="HS53" s="113"/>
      <c r="HT53" s="113"/>
      <c r="HU53" s="113"/>
    </row>
    <row r="54" spans="1:229" s="140" customFormat="1" ht="12.95">
      <c r="A54" s="113"/>
      <c r="B54" s="146" t="s">
        <v>139</v>
      </c>
      <c r="C54" s="145"/>
      <c r="D54" s="145"/>
      <c r="E54" s="146" t="s">
        <v>140</v>
      </c>
      <c r="F54" s="147"/>
      <c r="G54" s="110"/>
      <c r="H54" s="148" t="s">
        <v>141</v>
      </c>
      <c r="I54" s="143" t="s">
        <v>137</v>
      </c>
      <c r="J54" s="110"/>
      <c r="K54" s="149" t="s">
        <v>141</v>
      </c>
      <c r="L54" s="150" t="s">
        <v>137</v>
      </c>
      <c r="M54" s="151" t="s">
        <v>137</v>
      </c>
      <c r="N54" s="150"/>
      <c r="O54" s="231"/>
      <c r="P54" s="110"/>
      <c r="Q54" s="152">
        <f t="shared" si="17"/>
        <v>0</v>
      </c>
      <c r="R54" s="153">
        <f t="shared" si="18"/>
        <v>0</v>
      </c>
      <c r="S54" s="153">
        <f t="shared" si="19"/>
        <v>0</v>
      </c>
      <c r="T54" s="153">
        <f t="shared" si="20"/>
        <v>0</v>
      </c>
      <c r="U54" s="153">
        <f t="shared" si="21"/>
        <v>0</v>
      </c>
      <c r="V54" s="154">
        <f t="shared" si="22"/>
        <v>0</v>
      </c>
      <c r="W54" s="116"/>
      <c r="X54" s="155">
        <f t="shared" si="13"/>
        <v>0</v>
      </c>
      <c r="Y54" s="156">
        <f t="shared" si="14"/>
        <v>0</v>
      </c>
      <c r="Z54" s="156">
        <f t="shared" si="15"/>
        <v>0</v>
      </c>
      <c r="AA54" s="156">
        <f t="shared" si="16"/>
        <v>0</v>
      </c>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13"/>
      <c r="GF54" s="113"/>
      <c r="GG54" s="113"/>
      <c r="GH54" s="113"/>
      <c r="GI54" s="113"/>
      <c r="GJ54" s="113"/>
      <c r="GK54" s="113"/>
      <c r="GL54" s="113"/>
      <c r="GM54" s="113"/>
      <c r="GN54" s="113"/>
      <c r="GO54" s="113"/>
      <c r="GP54" s="113"/>
      <c r="GQ54" s="113"/>
      <c r="GR54" s="113"/>
      <c r="GS54" s="113"/>
      <c r="GT54" s="113"/>
      <c r="GU54" s="113"/>
      <c r="GV54" s="113"/>
      <c r="GW54" s="113"/>
      <c r="GX54" s="113"/>
      <c r="GY54" s="113"/>
      <c r="GZ54" s="113"/>
      <c r="HA54" s="113"/>
      <c r="HB54" s="113"/>
      <c r="HC54" s="113"/>
      <c r="HD54" s="113"/>
      <c r="HE54" s="113"/>
      <c r="HF54" s="113"/>
      <c r="HG54" s="113"/>
      <c r="HH54" s="113"/>
      <c r="HI54" s="113"/>
      <c r="HJ54" s="113"/>
      <c r="HK54" s="113"/>
      <c r="HL54" s="113"/>
      <c r="HM54" s="113"/>
      <c r="HN54" s="113"/>
      <c r="HO54" s="113"/>
      <c r="HP54" s="113"/>
      <c r="HQ54" s="113"/>
      <c r="HR54" s="113"/>
      <c r="HS54" s="113"/>
      <c r="HT54" s="113"/>
      <c r="HU54" s="113"/>
    </row>
    <row r="55" spans="1:229" s="140" customFormat="1" ht="12.95">
      <c r="A55" s="113"/>
      <c r="B55" s="146" t="s">
        <v>139</v>
      </c>
      <c r="C55" s="145"/>
      <c r="D55" s="145"/>
      <c r="E55" s="146" t="s">
        <v>140</v>
      </c>
      <c r="F55" s="147"/>
      <c r="G55" s="110"/>
      <c r="H55" s="148" t="s">
        <v>141</v>
      </c>
      <c r="I55" s="143" t="s">
        <v>137</v>
      </c>
      <c r="J55" s="110"/>
      <c r="K55" s="149" t="s">
        <v>141</v>
      </c>
      <c r="L55" s="150" t="s">
        <v>137</v>
      </c>
      <c r="M55" s="151" t="s">
        <v>137</v>
      </c>
      <c r="N55" s="150"/>
      <c r="O55" s="231"/>
      <c r="P55" s="110"/>
      <c r="Q55" s="152">
        <f t="shared" si="17"/>
        <v>0</v>
      </c>
      <c r="R55" s="153">
        <f t="shared" si="18"/>
        <v>0</v>
      </c>
      <c r="S55" s="153">
        <f t="shared" si="19"/>
        <v>0</v>
      </c>
      <c r="T55" s="153">
        <f t="shared" si="20"/>
        <v>0</v>
      </c>
      <c r="U55" s="153">
        <f t="shared" si="21"/>
        <v>0</v>
      </c>
      <c r="V55" s="154">
        <f t="shared" si="22"/>
        <v>0</v>
      </c>
      <c r="W55" s="116"/>
      <c r="X55" s="155">
        <f t="shared" si="13"/>
        <v>0</v>
      </c>
      <c r="Y55" s="156">
        <f t="shared" si="14"/>
        <v>0</v>
      </c>
      <c r="Z55" s="156">
        <f t="shared" si="15"/>
        <v>0</v>
      </c>
      <c r="AA55" s="156">
        <f t="shared" si="16"/>
        <v>0</v>
      </c>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3"/>
      <c r="GZ55" s="113"/>
      <c r="HA55" s="113"/>
      <c r="HB55" s="113"/>
      <c r="HC55" s="113"/>
      <c r="HD55" s="113"/>
      <c r="HE55" s="113"/>
      <c r="HF55" s="113"/>
      <c r="HG55" s="113"/>
      <c r="HH55" s="113"/>
      <c r="HI55" s="113"/>
      <c r="HJ55" s="113"/>
      <c r="HK55" s="113"/>
      <c r="HL55" s="113"/>
      <c r="HM55" s="113"/>
      <c r="HN55" s="113"/>
      <c r="HO55" s="113"/>
      <c r="HP55" s="113"/>
      <c r="HQ55" s="113"/>
      <c r="HR55" s="113"/>
      <c r="HS55" s="113"/>
      <c r="HT55" s="113"/>
      <c r="HU55" s="113"/>
    </row>
    <row r="56" spans="1:229" s="140" customFormat="1" ht="12.95">
      <c r="A56" s="113"/>
      <c r="B56" s="146" t="s">
        <v>139</v>
      </c>
      <c r="C56" s="145"/>
      <c r="D56" s="145"/>
      <c r="E56" s="146" t="s">
        <v>140</v>
      </c>
      <c r="F56" s="147"/>
      <c r="G56" s="110"/>
      <c r="H56" s="148" t="s">
        <v>141</v>
      </c>
      <c r="I56" s="143" t="s">
        <v>137</v>
      </c>
      <c r="J56" s="110"/>
      <c r="K56" s="149" t="s">
        <v>141</v>
      </c>
      <c r="L56" s="150" t="s">
        <v>137</v>
      </c>
      <c r="M56" s="151" t="s">
        <v>137</v>
      </c>
      <c r="N56" s="150"/>
      <c r="O56" s="231"/>
      <c r="P56" s="110"/>
      <c r="Q56" s="152">
        <f t="shared" si="17"/>
        <v>0</v>
      </c>
      <c r="R56" s="153">
        <f t="shared" si="18"/>
        <v>0</v>
      </c>
      <c r="S56" s="153">
        <f t="shared" si="19"/>
        <v>0</v>
      </c>
      <c r="T56" s="153">
        <f t="shared" si="20"/>
        <v>0</v>
      </c>
      <c r="U56" s="153">
        <f t="shared" si="21"/>
        <v>0</v>
      </c>
      <c r="V56" s="154">
        <f t="shared" si="22"/>
        <v>0</v>
      </c>
      <c r="W56" s="116"/>
      <c r="X56" s="155">
        <f t="shared" si="13"/>
        <v>0</v>
      </c>
      <c r="Y56" s="156">
        <f t="shared" si="14"/>
        <v>0</v>
      </c>
      <c r="Z56" s="156">
        <f t="shared" si="15"/>
        <v>0</v>
      </c>
      <c r="AA56" s="156">
        <f t="shared" si="16"/>
        <v>0</v>
      </c>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c r="HO56" s="113"/>
      <c r="HP56" s="113"/>
      <c r="HQ56" s="113"/>
      <c r="HR56" s="113"/>
      <c r="HS56" s="113"/>
      <c r="HT56" s="113"/>
      <c r="HU56" s="113"/>
    </row>
    <row r="57" spans="1:229" s="140" customFormat="1" ht="12.95">
      <c r="A57" s="113"/>
      <c r="B57" s="146" t="s">
        <v>139</v>
      </c>
      <c r="C57" s="145"/>
      <c r="D57" s="145"/>
      <c r="E57" s="146" t="s">
        <v>140</v>
      </c>
      <c r="F57" s="147"/>
      <c r="G57" s="110"/>
      <c r="H57" s="148" t="s">
        <v>141</v>
      </c>
      <c r="I57" s="143" t="s">
        <v>137</v>
      </c>
      <c r="J57" s="110"/>
      <c r="K57" s="149" t="s">
        <v>141</v>
      </c>
      <c r="L57" s="150" t="s">
        <v>137</v>
      </c>
      <c r="M57" s="151" t="s">
        <v>137</v>
      </c>
      <c r="N57" s="150"/>
      <c r="O57" s="231"/>
      <c r="P57" s="110"/>
      <c r="Q57" s="152">
        <f t="shared" si="17"/>
        <v>0</v>
      </c>
      <c r="R57" s="153">
        <f t="shared" si="18"/>
        <v>0</v>
      </c>
      <c r="S57" s="153">
        <f t="shared" si="19"/>
        <v>0</v>
      </c>
      <c r="T57" s="153">
        <f t="shared" si="20"/>
        <v>0</v>
      </c>
      <c r="U57" s="153">
        <f t="shared" si="21"/>
        <v>0</v>
      </c>
      <c r="V57" s="154">
        <f t="shared" si="22"/>
        <v>0</v>
      </c>
      <c r="W57" s="116"/>
      <c r="X57" s="155">
        <f t="shared" si="13"/>
        <v>0</v>
      </c>
      <c r="Y57" s="156">
        <f t="shared" si="14"/>
        <v>0</v>
      </c>
      <c r="Z57" s="156">
        <f t="shared" si="15"/>
        <v>0</v>
      </c>
      <c r="AA57" s="156">
        <f t="shared" si="16"/>
        <v>0</v>
      </c>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113"/>
      <c r="HR57" s="113"/>
      <c r="HS57" s="113"/>
      <c r="HT57" s="113"/>
      <c r="HU57" s="113"/>
    </row>
    <row r="58" spans="1:229" s="140" customFormat="1" ht="12.95">
      <c r="A58" s="113"/>
      <c r="B58" s="146" t="s">
        <v>139</v>
      </c>
      <c r="C58" s="145"/>
      <c r="D58" s="145"/>
      <c r="E58" s="146" t="s">
        <v>140</v>
      </c>
      <c r="F58" s="147"/>
      <c r="G58" s="110"/>
      <c r="H58" s="148" t="s">
        <v>141</v>
      </c>
      <c r="I58" s="143" t="s">
        <v>137</v>
      </c>
      <c r="J58" s="110"/>
      <c r="K58" s="149" t="s">
        <v>141</v>
      </c>
      <c r="L58" s="150" t="s">
        <v>137</v>
      </c>
      <c r="M58" s="151" t="s">
        <v>137</v>
      </c>
      <c r="N58" s="150"/>
      <c r="O58" s="231"/>
      <c r="P58" s="110"/>
      <c r="Q58" s="152">
        <f t="shared" si="17"/>
        <v>0</v>
      </c>
      <c r="R58" s="153">
        <f t="shared" si="18"/>
        <v>0</v>
      </c>
      <c r="S58" s="153">
        <f t="shared" si="19"/>
        <v>0</v>
      </c>
      <c r="T58" s="153">
        <f t="shared" si="20"/>
        <v>0</v>
      </c>
      <c r="U58" s="153">
        <f t="shared" si="21"/>
        <v>0</v>
      </c>
      <c r="V58" s="154">
        <f t="shared" si="22"/>
        <v>0</v>
      </c>
      <c r="W58" s="116"/>
      <c r="X58" s="155">
        <f t="shared" si="13"/>
        <v>0</v>
      </c>
      <c r="Y58" s="156">
        <f t="shared" si="14"/>
        <v>0</v>
      </c>
      <c r="Z58" s="156">
        <f t="shared" si="15"/>
        <v>0</v>
      </c>
      <c r="AA58" s="156">
        <f t="shared" si="16"/>
        <v>0</v>
      </c>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row>
    <row r="59" spans="1:229" s="140" customFormat="1" ht="12.95">
      <c r="A59" s="113"/>
      <c r="B59" s="146" t="s">
        <v>139</v>
      </c>
      <c r="C59" s="145"/>
      <c r="D59" s="145"/>
      <c r="E59" s="146" t="s">
        <v>140</v>
      </c>
      <c r="F59" s="147"/>
      <c r="G59" s="110"/>
      <c r="H59" s="148" t="s">
        <v>141</v>
      </c>
      <c r="I59" s="143" t="s">
        <v>137</v>
      </c>
      <c r="J59" s="110"/>
      <c r="K59" s="149" t="s">
        <v>141</v>
      </c>
      <c r="L59" s="150" t="s">
        <v>137</v>
      </c>
      <c r="M59" s="151" t="s">
        <v>137</v>
      </c>
      <c r="N59" s="150"/>
      <c r="O59" s="231"/>
      <c r="P59" s="110"/>
      <c r="Q59" s="152">
        <f t="shared" si="17"/>
        <v>0</v>
      </c>
      <c r="R59" s="153">
        <f t="shared" si="18"/>
        <v>0</v>
      </c>
      <c r="S59" s="153">
        <f t="shared" si="19"/>
        <v>0</v>
      </c>
      <c r="T59" s="153">
        <f t="shared" si="20"/>
        <v>0</v>
      </c>
      <c r="U59" s="153">
        <f t="shared" si="21"/>
        <v>0</v>
      </c>
      <c r="V59" s="154">
        <f t="shared" si="22"/>
        <v>0</v>
      </c>
      <c r="W59" s="116"/>
      <c r="X59" s="155">
        <f t="shared" si="13"/>
        <v>0</v>
      </c>
      <c r="Y59" s="156">
        <f t="shared" si="14"/>
        <v>0</v>
      </c>
      <c r="Z59" s="156">
        <f t="shared" si="15"/>
        <v>0</v>
      </c>
      <c r="AA59" s="156">
        <f t="shared" si="16"/>
        <v>0</v>
      </c>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row>
    <row r="60" spans="1:229" s="140" customFormat="1" ht="12.95">
      <c r="A60" s="113"/>
      <c r="B60" s="146" t="s">
        <v>139</v>
      </c>
      <c r="C60" s="145"/>
      <c r="D60" s="145"/>
      <c r="E60" s="146" t="s">
        <v>140</v>
      </c>
      <c r="F60" s="147"/>
      <c r="G60" s="110"/>
      <c r="H60" s="148" t="s">
        <v>141</v>
      </c>
      <c r="I60" s="143" t="s">
        <v>137</v>
      </c>
      <c r="J60" s="110"/>
      <c r="K60" s="149" t="s">
        <v>141</v>
      </c>
      <c r="L60" s="150" t="s">
        <v>137</v>
      </c>
      <c r="M60" s="151" t="s">
        <v>137</v>
      </c>
      <c r="N60" s="150"/>
      <c r="O60" s="231"/>
      <c r="P60" s="110"/>
      <c r="Q60" s="152">
        <f t="shared" si="17"/>
        <v>0</v>
      </c>
      <c r="R60" s="153">
        <f t="shared" si="18"/>
        <v>0</v>
      </c>
      <c r="S60" s="153">
        <f t="shared" si="19"/>
        <v>0</v>
      </c>
      <c r="T60" s="153">
        <f t="shared" si="20"/>
        <v>0</v>
      </c>
      <c r="U60" s="153">
        <f t="shared" si="21"/>
        <v>0</v>
      </c>
      <c r="V60" s="154">
        <f t="shared" si="22"/>
        <v>0</v>
      </c>
      <c r="W60" s="116"/>
      <c r="X60" s="155">
        <f t="shared" si="13"/>
        <v>0</v>
      </c>
      <c r="Y60" s="156">
        <f t="shared" si="14"/>
        <v>0</v>
      </c>
      <c r="Z60" s="156">
        <f t="shared" si="15"/>
        <v>0</v>
      </c>
      <c r="AA60" s="156">
        <f t="shared" si="16"/>
        <v>0</v>
      </c>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row>
    <row r="61" spans="1:229" s="140" customFormat="1" ht="12.95">
      <c r="A61" s="113"/>
      <c r="B61" s="146" t="s">
        <v>139</v>
      </c>
      <c r="C61" s="145"/>
      <c r="D61" s="145"/>
      <c r="E61" s="146" t="s">
        <v>140</v>
      </c>
      <c r="F61" s="147"/>
      <c r="G61" s="110"/>
      <c r="H61" s="148" t="s">
        <v>141</v>
      </c>
      <c r="I61" s="143" t="s">
        <v>137</v>
      </c>
      <c r="J61" s="110"/>
      <c r="K61" s="149" t="s">
        <v>141</v>
      </c>
      <c r="L61" s="150" t="s">
        <v>137</v>
      </c>
      <c r="M61" s="151" t="s">
        <v>137</v>
      </c>
      <c r="N61" s="150"/>
      <c r="O61" s="231"/>
      <c r="P61" s="110"/>
      <c r="Q61" s="152">
        <f t="shared" si="17"/>
        <v>0</v>
      </c>
      <c r="R61" s="153">
        <f t="shared" si="18"/>
        <v>0</v>
      </c>
      <c r="S61" s="153">
        <f t="shared" si="19"/>
        <v>0</v>
      </c>
      <c r="T61" s="153">
        <f t="shared" si="20"/>
        <v>0</v>
      </c>
      <c r="U61" s="153">
        <f t="shared" si="21"/>
        <v>0</v>
      </c>
      <c r="V61" s="154">
        <f t="shared" si="22"/>
        <v>0</v>
      </c>
      <c r="W61" s="116"/>
      <c r="X61" s="155">
        <f t="shared" si="13"/>
        <v>0</v>
      </c>
      <c r="Y61" s="156">
        <f t="shared" si="14"/>
        <v>0</v>
      </c>
      <c r="Z61" s="156">
        <f t="shared" si="15"/>
        <v>0</v>
      </c>
      <c r="AA61" s="156">
        <f t="shared" si="16"/>
        <v>0</v>
      </c>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row>
    <row r="62" spans="1:229" s="140" customFormat="1" ht="12.95">
      <c r="A62" s="113"/>
      <c r="B62" s="146" t="s">
        <v>139</v>
      </c>
      <c r="C62" s="145"/>
      <c r="D62" s="145"/>
      <c r="E62" s="146" t="s">
        <v>140</v>
      </c>
      <c r="F62" s="147"/>
      <c r="G62" s="110"/>
      <c r="H62" s="148" t="s">
        <v>141</v>
      </c>
      <c r="I62" s="143" t="s">
        <v>137</v>
      </c>
      <c r="J62" s="110"/>
      <c r="K62" s="149" t="s">
        <v>141</v>
      </c>
      <c r="L62" s="150" t="s">
        <v>137</v>
      </c>
      <c r="M62" s="151" t="s">
        <v>137</v>
      </c>
      <c r="N62" s="150"/>
      <c r="O62" s="231"/>
      <c r="P62" s="110"/>
      <c r="Q62" s="152">
        <f t="shared" si="17"/>
        <v>0</v>
      </c>
      <c r="R62" s="153">
        <f t="shared" si="18"/>
        <v>0</v>
      </c>
      <c r="S62" s="153">
        <f t="shared" si="19"/>
        <v>0</v>
      </c>
      <c r="T62" s="153">
        <f t="shared" si="20"/>
        <v>0</v>
      </c>
      <c r="U62" s="153">
        <f t="shared" si="21"/>
        <v>0</v>
      </c>
      <c r="V62" s="154">
        <f t="shared" si="22"/>
        <v>0</v>
      </c>
      <c r="W62" s="116"/>
      <c r="X62" s="155">
        <f t="shared" si="13"/>
        <v>0</v>
      </c>
      <c r="Y62" s="156">
        <f t="shared" si="14"/>
        <v>0</v>
      </c>
      <c r="Z62" s="156">
        <f t="shared" si="15"/>
        <v>0</v>
      </c>
      <c r="AA62" s="156">
        <f t="shared" si="16"/>
        <v>0</v>
      </c>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3"/>
      <c r="ET62" s="113"/>
      <c r="EU62" s="113"/>
      <c r="EV62" s="113"/>
      <c r="EW62" s="113"/>
      <c r="EX62" s="113"/>
      <c r="EY62" s="113"/>
      <c r="EZ62" s="113"/>
      <c r="FA62" s="113"/>
      <c r="FB62" s="113"/>
      <c r="FC62" s="113"/>
      <c r="FD62" s="113"/>
      <c r="FE62" s="113"/>
      <c r="FF62" s="113"/>
      <c r="FG62" s="113"/>
      <c r="FH62" s="113"/>
      <c r="FI62" s="113"/>
      <c r="FJ62" s="113"/>
      <c r="FK62" s="113"/>
      <c r="FL62" s="113"/>
      <c r="FM62" s="113"/>
      <c r="FN62" s="113"/>
      <c r="FO62" s="113"/>
      <c r="FP62" s="113"/>
      <c r="FQ62" s="113"/>
      <c r="FR62" s="113"/>
      <c r="FS62" s="113"/>
      <c r="FT62" s="113"/>
      <c r="FU62" s="113"/>
      <c r="FV62" s="113"/>
      <c r="FW62" s="113"/>
      <c r="FX62" s="113"/>
      <c r="FY62" s="113"/>
      <c r="FZ62" s="113"/>
      <c r="GA62" s="113"/>
      <c r="GB62" s="113"/>
      <c r="GC62" s="113"/>
      <c r="GD62" s="113"/>
      <c r="GE62" s="113"/>
      <c r="GF62" s="113"/>
      <c r="GG62" s="113"/>
      <c r="GH62" s="113"/>
      <c r="GI62" s="113"/>
      <c r="GJ62" s="113"/>
      <c r="GK62" s="113"/>
      <c r="GL62" s="113"/>
      <c r="GM62" s="113"/>
      <c r="GN62" s="113"/>
      <c r="GO62" s="113"/>
      <c r="GP62" s="113"/>
      <c r="GQ62" s="113"/>
      <c r="GR62" s="113"/>
      <c r="GS62" s="113"/>
      <c r="GT62" s="113"/>
      <c r="GU62" s="113"/>
      <c r="GV62" s="113"/>
      <c r="GW62" s="113"/>
      <c r="GX62" s="113"/>
      <c r="GY62" s="113"/>
      <c r="GZ62" s="113"/>
      <c r="HA62" s="113"/>
      <c r="HB62" s="113"/>
      <c r="HC62" s="113"/>
      <c r="HD62" s="113"/>
      <c r="HE62" s="113"/>
      <c r="HF62" s="113"/>
      <c r="HG62" s="113"/>
      <c r="HH62" s="113"/>
      <c r="HI62" s="113"/>
      <c r="HJ62" s="113"/>
      <c r="HK62" s="113"/>
      <c r="HL62" s="113"/>
      <c r="HM62" s="113"/>
      <c r="HN62" s="113"/>
      <c r="HO62" s="113"/>
      <c r="HP62" s="113"/>
      <c r="HQ62" s="113"/>
      <c r="HR62" s="113"/>
      <c r="HS62" s="113"/>
      <c r="HT62" s="113"/>
      <c r="HU62" s="113"/>
    </row>
    <row r="63" spans="1:229" s="140" customFormat="1" ht="12.95">
      <c r="A63" s="113"/>
      <c r="B63" s="146" t="s">
        <v>139</v>
      </c>
      <c r="C63" s="145"/>
      <c r="D63" s="145"/>
      <c r="E63" s="146" t="s">
        <v>140</v>
      </c>
      <c r="F63" s="147"/>
      <c r="G63" s="110"/>
      <c r="H63" s="148" t="s">
        <v>141</v>
      </c>
      <c r="I63" s="143" t="s">
        <v>137</v>
      </c>
      <c r="J63" s="110"/>
      <c r="K63" s="149" t="s">
        <v>141</v>
      </c>
      <c r="L63" s="150" t="s">
        <v>137</v>
      </c>
      <c r="M63" s="151" t="s">
        <v>137</v>
      </c>
      <c r="N63" s="150"/>
      <c r="O63" s="231"/>
      <c r="P63" s="110"/>
      <c r="Q63" s="152">
        <f t="shared" si="17"/>
        <v>0</v>
      </c>
      <c r="R63" s="153">
        <f t="shared" si="18"/>
        <v>0</v>
      </c>
      <c r="S63" s="153">
        <f t="shared" si="19"/>
        <v>0</v>
      </c>
      <c r="T63" s="153">
        <f t="shared" si="20"/>
        <v>0</v>
      </c>
      <c r="U63" s="153">
        <f t="shared" si="21"/>
        <v>0</v>
      </c>
      <c r="V63" s="154">
        <f t="shared" si="22"/>
        <v>0</v>
      </c>
      <c r="W63" s="116"/>
      <c r="X63" s="155">
        <f t="shared" si="13"/>
        <v>0</v>
      </c>
      <c r="Y63" s="156">
        <f t="shared" si="14"/>
        <v>0</v>
      </c>
      <c r="Z63" s="156">
        <f t="shared" si="15"/>
        <v>0</v>
      </c>
      <c r="AA63" s="156">
        <f t="shared" si="16"/>
        <v>0</v>
      </c>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c r="GS63" s="113"/>
      <c r="GT63" s="113"/>
      <c r="GU63" s="113"/>
      <c r="GV63" s="113"/>
      <c r="GW63" s="113"/>
      <c r="GX63" s="113"/>
      <c r="GY63" s="113"/>
      <c r="GZ63" s="113"/>
      <c r="HA63" s="113"/>
      <c r="HB63" s="113"/>
      <c r="HC63" s="113"/>
      <c r="HD63" s="113"/>
      <c r="HE63" s="113"/>
      <c r="HF63" s="113"/>
      <c r="HG63" s="113"/>
      <c r="HH63" s="113"/>
      <c r="HI63" s="113"/>
      <c r="HJ63" s="113"/>
      <c r="HK63" s="113"/>
      <c r="HL63" s="113"/>
      <c r="HM63" s="113"/>
      <c r="HN63" s="113"/>
      <c r="HO63" s="113"/>
      <c r="HP63" s="113"/>
      <c r="HQ63" s="113"/>
      <c r="HR63" s="113"/>
      <c r="HS63" s="113"/>
      <c r="HT63" s="113"/>
      <c r="HU63" s="113"/>
    </row>
    <row r="64" spans="1:229" s="140" customFormat="1" ht="12.95">
      <c r="A64" s="113"/>
      <c r="B64" s="146" t="s">
        <v>139</v>
      </c>
      <c r="C64" s="145"/>
      <c r="D64" s="145"/>
      <c r="E64" s="146" t="s">
        <v>140</v>
      </c>
      <c r="F64" s="147"/>
      <c r="G64" s="110"/>
      <c r="H64" s="148" t="s">
        <v>141</v>
      </c>
      <c r="I64" s="143" t="s">
        <v>137</v>
      </c>
      <c r="J64" s="110"/>
      <c r="K64" s="149" t="s">
        <v>141</v>
      </c>
      <c r="L64" s="150" t="s">
        <v>137</v>
      </c>
      <c r="M64" s="151" t="s">
        <v>137</v>
      </c>
      <c r="N64" s="150"/>
      <c r="O64" s="231"/>
      <c r="P64" s="110"/>
      <c r="Q64" s="152">
        <f t="shared" si="17"/>
        <v>0</v>
      </c>
      <c r="R64" s="153">
        <f t="shared" si="18"/>
        <v>0</v>
      </c>
      <c r="S64" s="153">
        <f t="shared" si="19"/>
        <v>0</v>
      </c>
      <c r="T64" s="153">
        <f t="shared" si="20"/>
        <v>0</v>
      </c>
      <c r="U64" s="153">
        <f t="shared" si="21"/>
        <v>0</v>
      </c>
      <c r="V64" s="154">
        <f t="shared" si="22"/>
        <v>0</v>
      </c>
      <c r="W64" s="116"/>
      <c r="X64" s="155">
        <f t="shared" si="13"/>
        <v>0</v>
      </c>
      <c r="Y64" s="156">
        <f t="shared" si="14"/>
        <v>0</v>
      </c>
      <c r="Z64" s="156">
        <f t="shared" si="15"/>
        <v>0</v>
      </c>
      <c r="AA64" s="156">
        <f t="shared" si="16"/>
        <v>0</v>
      </c>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c r="ES64" s="113"/>
      <c r="ET64" s="113"/>
      <c r="EU64" s="113"/>
      <c r="EV64" s="113"/>
      <c r="EW64" s="113"/>
      <c r="EX64" s="113"/>
      <c r="EY64" s="113"/>
      <c r="EZ64" s="113"/>
      <c r="FA64" s="113"/>
      <c r="FB64" s="113"/>
      <c r="FC64" s="113"/>
      <c r="FD64" s="113"/>
      <c r="FE64" s="113"/>
      <c r="FF64" s="113"/>
      <c r="FG64" s="113"/>
      <c r="FH64" s="113"/>
      <c r="FI64" s="113"/>
      <c r="FJ64" s="113"/>
      <c r="FK64" s="113"/>
      <c r="FL64" s="113"/>
      <c r="FM64" s="113"/>
      <c r="FN64" s="113"/>
      <c r="FO64" s="113"/>
      <c r="FP64" s="113"/>
      <c r="FQ64" s="113"/>
      <c r="FR64" s="113"/>
      <c r="FS64" s="113"/>
      <c r="FT64" s="113"/>
      <c r="FU64" s="113"/>
      <c r="FV64" s="113"/>
      <c r="FW64" s="113"/>
      <c r="FX64" s="113"/>
      <c r="FY64" s="113"/>
      <c r="FZ64" s="113"/>
      <c r="GA64" s="113"/>
      <c r="GB64" s="113"/>
      <c r="GC64" s="113"/>
      <c r="GD64" s="113"/>
      <c r="GE64" s="113"/>
      <c r="GF64" s="113"/>
      <c r="GG64" s="113"/>
      <c r="GH64" s="113"/>
      <c r="GI64" s="113"/>
      <c r="GJ64" s="113"/>
      <c r="GK64" s="113"/>
      <c r="GL64" s="113"/>
      <c r="GM64" s="113"/>
      <c r="GN64" s="113"/>
      <c r="GO64" s="113"/>
      <c r="GP64" s="113"/>
      <c r="GQ64" s="113"/>
      <c r="GR64" s="113"/>
      <c r="GS64" s="113"/>
      <c r="GT64" s="113"/>
      <c r="GU64" s="113"/>
      <c r="GV64" s="113"/>
      <c r="GW64" s="113"/>
      <c r="GX64" s="113"/>
      <c r="GY64" s="113"/>
      <c r="GZ64" s="113"/>
      <c r="HA64" s="113"/>
      <c r="HB64" s="113"/>
      <c r="HC64" s="113"/>
      <c r="HD64" s="113"/>
      <c r="HE64" s="113"/>
      <c r="HF64" s="113"/>
      <c r="HG64" s="113"/>
      <c r="HH64" s="113"/>
      <c r="HI64" s="113"/>
      <c r="HJ64" s="113"/>
      <c r="HK64" s="113"/>
      <c r="HL64" s="113"/>
      <c r="HM64" s="113"/>
      <c r="HN64" s="113"/>
      <c r="HO64" s="113"/>
      <c r="HP64" s="113"/>
      <c r="HQ64" s="113"/>
      <c r="HR64" s="113"/>
      <c r="HS64" s="113"/>
      <c r="HT64" s="113"/>
      <c r="HU64" s="113"/>
    </row>
    <row r="65" spans="1:229" s="140" customFormat="1" ht="12.95">
      <c r="A65" s="113"/>
      <c r="B65" s="146" t="s">
        <v>139</v>
      </c>
      <c r="C65" s="145"/>
      <c r="D65" s="145"/>
      <c r="E65" s="146" t="s">
        <v>140</v>
      </c>
      <c r="F65" s="147"/>
      <c r="G65" s="110"/>
      <c r="H65" s="148" t="s">
        <v>141</v>
      </c>
      <c r="I65" s="143" t="s">
        <v>137</v>
      </c>
      <c r="J65" s="110"/>
      <c r="K65" s="149" t="s">
        <v>141</v>
      </c>
      <c r="L65" s="150" t="s">
        <v>137</v>
      </c>
      <c r="M65" s="151" t="s">
        <v>137</v>
      </c>
      <c r="N65" s="150"/>
      <c r="O65" s="231"/>
      <c r="P65" s="110"/>
      <c r="Q65" s="152">
        <f t="shared" si="17"/>
        <v>0</v>
      </c>
      <c r="R65" s="153">
        <f t="shared" si="18"/>
        <v>0</v>
      </c>
      <c r="S65" s="153">
        <f t="shared" si="19"/>
        <v>0</v>
      </c>
      <c r="T65" s="153">
        <f t="shared" si="20"/>
        <v>0</v>
      </c>
      <c r="U65" s="153">
        <f t="shared" si="21"/>
        <v>0</v>
      </c>
      <c r="V65" s="154">
        <f t="shared" si="22"/>
        <v>0</v>
      </c>
      <c r="W65" s="116"/>
      <c r="X65" s="155">
        <f t="shared" si="13"/>
        <v>0</v>
      </c>
      <c r="Y65" s="156">
        <f t="shared" si="14"/>
        <v>0</v>
      </c>
      <c r="Z65" s="156">
        <f t="shared" si="15"/>
        <v>0</v>
      </c>
      <c r="AA65" s="156">
        <f t="shared" si="16"/>
        <v>0</v>
      </c>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c r="ES65" s="113"/>
      <c r="ET65" s="113"/>
      <c r="EU65" s="113"/>
      <c r="EV65" s="113"/>
      <c r="EW65" s="113"/>
      <c r="EX65" s="113"/>
      <c r="EY65" s="113"/>
      <c r="EZ65" s="113"/>
      <c r="FA65" s="113"/>
      <c r="FB65" s="113"/>
      <c r="FC65" s="113"/>
      <c r="FD65" s="113"/>
      <c r="FE65" s="113"/>
      <c r="FF65" s="113"/>
      <c r="FG65" s="113"/>
      <c r="FH65" s="113"/>
      <c r="FI65" s="113"/>
      <c r="FJ65" s="113"/>
      <c r="FK65" s="113"/>
      <c r="FL65" s="113"/>
      <c r="FM65" s="113"/>
      <c r="FN65" s="113"/>
      <c r="FO65" s="113"/>
      <c r="FP65" s="113"/>
      <c r="FQ65" s="113"/>
      <c r="FR65" s="113"/>
      <c r="FS65" s="113"/>
      <c r="FT65" s="113"/>
      <c r="FU65" s="113"/>
      <c r="FV65" s="113"/>
      <c r="FW65" s="113"/>
      <c r="FX65" s="113"/>
      <c r="FY65" s="113"/>
      <c r="FZ65" s="113"/>
      <c r="GA65" s="113"/>
      <c r="GB65" s="113"/>
      <c r="GC65" s="113"/>
      <c r="GD65" s="113"/>
      <c r="GE65" s="113"/>
      <c r="GF65" s="113"/>
      <c r="GG65" s="113"/>
      <c r="GH65" s="113"/>
      <c r="GI65" s="113"/>
      <c r="GJ65" s="113"/>
      <c r="GK65" s="113"/>
      <c r="GL65" s="113"/>
      <c r="GM65" s="113"/>
      <c r="GN65" s="113"/>
      <c r="GO65" s="113"/>
      <c r="GP65" s="113"/>
      <c r="GQ65" s="113"/>
      <c r="GR65" s="113"/>
      <c r="GS65" s="113"/>
      <c r="GT65" s="113"/>
      <c r="GU65" s="113"/>
      <c r="GV65" s="113"/>
      <c r="GW65" s="113"/>
      <c r="GX65" s="113"/>
      <c r="GY65" s="113"/>
      <c r="GZ65" s="113"/>
      <c r="HA65" s="113"/>
      <c r="HB65" s="113"/>
      <c r="HC65" s="113"/>
      <c r="HD65" s="113"/>
      <c r="HE65" s="113"/>
      <c r="HF65" s="113"/>
      <c r="HG65" s="113"/>
      <c r="HH65" s="113"/>
      <c r="HI65" s="113"/>
      <c r="HJ65" s="113"/>
      <c r="HK65" s="113"/>
      <c r="HL65" s="113"/>
      <c r="HM65" s="113"/>
      <c r="HN65" s="113"/>
      <c r="HO65" s="113"/>
      <c r="HP65" s="113"/>
      <c r="HQ65" s="113"/>
      <c r="HR65" s="113"/>
      <c r="HS65" s="113"/>
      <c r="HT65" s="113"/>
      <c r="HU65" s="113"/>
    </row>
    <row r="66" spans="1:229" s="140" customFormat="1" ht="12.95">
      <c r="A66" s="113"/>
      <c r="B66" s="146" t="s">
        <v>139</v>
      </c>
      <c r="C66" s="145"/>
      <c r="D66" s="145"/>
      <c r="E66" s="146" t="s">
        <v>140</v>
      </c>
      <c r="F66" s="147"/>
      <c r="G66" s="110"/>
      <c r="H66" s="148" t="s">
        <v>141</v>
      </c>
      <c r="I66" s="143" t="s">
        <v>137</v>
      </c>
      <c r="J66" s="110"/>
      <c r="K66" s="149" t="s">
        <v>141</v>
      </c>
      <c r="L66" s="150" t="s">
        <v>137</v>
      </c>
      <c r="M66" s="151" t="s">
        <v>137</v>
      </c>
      <c r="N66" s="150"/>
      <c r="O66" s="231"/>
      <c r="P66" s="110"/>
      <c r="Q66" s="152">
        <f t="shared" si="17"/>
        <v>0</v>
      </c>
      <c r="R66" s="153">
        <f t="shared" si="18"/>
        <v>0</v>
      </c>
      <c r="S66" s="153">
        <f t="shared" si="19"/>
        <v>0</v>
      </c>
      <c r="T66" s="153">
        <f t="shared" si="20"/>
        <v>0</v>
      </c>
      <c r="U66" s="153">
        <f t="shared" si="21"/>
        <v>0</v>
      </c>
      <c r="V66" s="154">
        <f t="shared" si="22"/>
        <v>0</v>
      </c>
      <c r="W66" s="116"/>
      <c r="X66" s="155">
        <f t="shared" si="13"/>
        <v>0</v>
      </c>
      <c r="Y66" s="156">
        <f t="shared" si="14"/>
        <v>0</v>
      </c>
      <c r="Z66" s="156">
        <f t="shared" si="15"/>
        <v>0</v>
      </c>
      <c r="AA66" s="156">
        <f t="shared" si="16"/>
        <v>0</v>
      </c>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c r="DB66" s="113"/>
      <c r="DC66" s="113"/>
      <c r="DD66" s="113"/>
      <c r="DE66" s="113"/>
      <c r="DF66" s="113"/>
      <c r="DG66" s="113"/>
      <c r="DH66" s="113"/>
      <c r="DI66" s="113"/>
      <c r="DJ66" s="113"/>
      <c r="DK66" s="113"/>
      <c r="DL66" s="113"/>
      <c r="DM66" s="113"/>
      <c r="DN66" s="113"/>
      <c r="DO66" s="113"/>
      <c r="DP66" s="113"/>
      <c r="DQ66" s="113"/>
      <c r="DR66" s="113"/>
      <c r="DS66" s="113"/>
      <c r="DT66" s="113"/>
      <c r="DU66" s="113"/>
      <c r="DV66" s="113"/>
      <c r="DW66" s="113"/>
      <c r="DX66" s="113"/>
      <c r="DY66" s="113"/>
      <c r="DZ66" s="113"/>
      <c r="EA66" s="113"/>
      <c r="EB66" s="113"/>
      <c r="EC66" s="113"/>
      <c r="ED66" s="113"/>
      <c r="EE66" s="113"/>
      <c r="EF66" s="113"/>
      <c r="EG66" s="113"/>
      <c r="EH66" s="113"/>
      <c r="EI66" s="113"/>
      <c r="EJ66" s="113"/>
      <c r="EK66" s="113"/>
      <c r="EL66" s="113"/>
      <c r="EM66" s="113"/>
      <c r="EN66" s="113"/>
      <c r="EO66" s="113"/>
      <c r="EP66" s="113"/>
      <c r="EQ66" s="113"/>
      <c r="ER66" s="113"/>
      <c r="ES66" s="113"/>
      <c r="ET66" s="113"/>
      <c r="EU66" s="113"/>
      <c r="EV66" s="113"/>
      <c r="EW66" s="113"/>
      <c r="EX66" s="113"/>
      <c r="EY66" s="113"/>
      <c r="EZ66" s="113"/>
      <c r="FA66" s="113"/>
      <c r="FB66" s="113"/>
      <c r="FC66" s="113"/>
      <c r="FD66" s="113"/>
      <c r="FE66" s="113"/>
      <c r="FF66" s="113"/>
      <c r="FG66" s="113"/>
      <c r="FH66" s="113"/>
      <c r="FI66" s="113"/>
      <c r="FJ66" s="113"/>
      <c r="FK66" s="113"/>
      <c r="FL66" s="113"/>
      <c r="FM66" s="113"/>
      <c r="FN66" s="113"/>
      <c r="FO66" s="113"/>
      <c r="FP66" s="113"/>
      <c r="FQ66" s="113"/>
      <c r="FR66" s="113"/>
      <c r="FS66" s="113"/>
      <c r="FT66" s="113"/>
      <c r="FU66" s="113"/>
      <c r="FV66" s="113"/>
      <c r="FW66" s="113"/>
      <c r="FX66" s="113"/>
      <c r="FY66" s="113"/>
      <c r="FZ66" s="113"/>
      <c r="GA66" s="113"/>
      <c r="GB66" s="113"/>
      <c r="GC66" s="113"/>
      <c r="GD66" s="113"/>
      <c r="GE66" s="113"/>
      <c r="GF66" s="113"/>
      <c r="GG66" s="113"/>
      <c r="GH66" s="113"/>
      <c r="GI66" s="113"/>
      <c r="GJ66" s="113"/>
      <c r="GK66" s="113"/>
      <c r="GL66" s="113"/>
      <c r="GM66" s="113"/>
      <c r="GN66" s="113"/>
      <c r="GO66" s="113"/>
      <c r="GP66" s="113"/>
      <c r="GQ66" s="113"/>
      <c r="GR66" s="113"/>
      <c r="GS66" s="113"/>
      <c r="GT66" s="113"/>
      <c r="GU66" s="113"/>
      <c r="GV66" s="113"/>
      <c r="GW66" s="113"/>
      <c r="GX66" s="113"/>
      <c r="GY66" s="113"/>
      <c r="GZ66" s="113"/>
      <c r="HA66" s="113"/>
      <c r="HB66" s="113"/>
      <c r="HC66" s="113"/>
      <c r="HD66" s="113"/>
      <c r="HE66" s="113"/>
      <c r="HF66" s="113"/>
      <c r="HG66" s="113"/>
      <c r="HH66" s="113"/>
      <c r="HI66" s="113"/>
      <c r="HJ66" s="113"/>
      <c r="HK66" s="113"/>
      <c r="HL66" s="113"/>
      <c r="HM66" s="113"/>
      <c r="HN66" s="113"/>
      <c r="HO66" s="113"/>
      <c r="HP66" s="113"/>
      <c r="HQ66" s="113"/>
      <c r="HR66" s="113"/>
      <c r="HS66" s="113"/>
      <c r="HT66" s="113"/>
      <c r="HU66" s="113"/>
    </row>
    <row r="67" spans="1:229" s="140" customFormat="1" ht="12.95">
      <c r="A67" s="113"/>
      <c r="B67" s="146" t="s">
        <v>139</v>
      </c>
      <c r="C67" s="145"/>
      <c r="D67" s="145"/>
      <c r="E67" s="146" t="s">
        <v>140</v>
      </c>
      <c r="F67" s="147"/>
      <c r="G67" s="110"/>
      <c r="H67" s="148" t="s">
        <v>141</v>
      </c>
      <c r="I67" s="143" t="s">
        <v>137</v>
      </c>
      <c r="J67" s="110"/>
      <c r="K67" s="149" t="s">
        <v>141</v>
      </c>
      <c r="L67" s="150" t="s">
        <v>137</v>
      </c>
      <c r="M67" s="151" t="s">
        <v>137</v>
      </c>
      <c r="N67" s="150"/>
      <c r="O67" s="231"/>
      <c r="P67" s="110"/>
      <c r="Q67" s="152">
        <f t="shared" si="17"/>
        <v>0</v>
      </c>
      <c r="R67" s="153">
        <f t="shared" si="18"/>
        <v>0</v>
      </c>
      <c r="S67" s="153">
        <f t="shared" si="19"/>
        <v>0</v>
      </c>
      <c r="T67" s="153">
        <f t="shared" si="20"/>
        <v>0</v>
      </c>
      <c r="U67" s="153">
        <f t="shared" si="21"/>
        <v>0</v>
      </c>
      <c r="V67" s="154">
        <f t="shared" si="22"/>
        <v>0</v>
      </c>
      <c r="W67" s="116"/>
      <c r="X67" s="155">
        <f t="shared" si="13"/>
        <v>0</v>
      </c>
      <c r="Y67" s="156">
        <f t="shared" si="14"/>
        <v>0</v>
      </c>
      <c r="Z67" s="156">
        <f t="shared" si="15"/>
        <v>0</v>
      </c>
      <c r="AA67" s="156">
        <f t="shared" si="16"/>
        <v>0</v>
      </c>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3"/>
      <c r="FU67" s="113"/>
      <c r="FV67" s="113"/>
      <c r="FW67" s="113"/>
      <c r="FX67" s="113"/>
      <c r="FY67" s="113"/>
      <c r="FZ67" s="113"/>
      <c r="GA67" s="113"/>
      <c r="GB67" s="113"/>
      <c r="GC67" s="113"/>
      <c r="GD67" s="113"/>
      <c r="GE67" s="113"/>
      <c r="GF67" s="113"/>
      <c r="GG67" s="113"/>
      <c r="GH67" s="113"/>
      <c r="GI67" s="113"/>
      <c r="GJ67" s="113"/>
      <c r="GK67" s="113"/>
      <c r="GL67" s="113"/>
      <c r="GM67" s="113"/>
      <c r="GN67" s="113"/>
      <c r="GO67" s="113"/>
      <c r="GP67" s="113"/>
      <c r="GQ67" s="113"/>
      <c r="GR67" s="113"/>
      <c r="GS67" s="113"/>
      <c r="GT67" s="113"/>
      <c r="GU67" s="113"/>
      <c r="GV67" s="113"/>
      <c r="GW67" s="113"/>
      <c r="GX67" s="113"/>
      <c r="GY67" s="113"/>
      <c r="GZ67" s="113"/>
      <c r="HA67" s="113"/>
      <c r="HB67" s="113"/>
      <c r="HC67" s="113"/>
      <c r="HD67" s="113"/>
      <c r="HE67" s="113"/>
      <c r="HF67" s="113"/>
      <c r="HG67" s="113"/>
      <c r="HH67" s="113"/>
      <c r="HI67" s="113"/>
      <c r="HJ67" s="113"/>
      <c r="HK67" s="113"/>
      <c r="HL67" s="113"/>
      <c r="HM67" s="113"/>
      <c r="HN67" s="113"/>
      <c r="HO67" s="113"/>
      <c r="HP67" s="113"/>
      <c r="HQ67" s="113"/>
      <c r="HR67" s="113"/>
      <c r="HS67" s="113"/>
      <c r="HT67" s="113"/>
      <c r="HU67" s="113"/>
    </row>
    <row r="68" spans="1:229" s="140" customFormat="1" ht="12.95">
      <c r="A68" s="113"/>
      <c r="B68" s="146" t="s">
        <v>139</v>
      </c>
      <c r="C68" s="145"/>
      <c r="D68" s="145"/>
      <c r="E68" s="146" t="s">
        <v>140</v>
      </c>
      <c r="F68" s="147"/>
      <c r="G68" s="110"/>
      <c r="H68" s="148" t="s">
        <v>141</v>
      </c>
      <c r="I68" s="143" t="s">
        <v>137</v>
      </c>
      <c r="J68" s="110"/>
      <c r="K68" s="149" t="s">
        <v>141</v>
      </c>
      <c r="L68" s="150" t="s">
        <v>137</v>
      </c>
      <c r="M68" s="151" t="s">
        <v>137</v>
      </c>
      <c r="N68" s="150"/>
      <c r="O68" s="231"/>
      <c r="P68" s="110"/>
      <c r="Q68" s="152">
        <f t="shared" si="17"/>
        <v>0</v>
      </c>
      <c r="R68" s="153">
        <f t="shared" si="18"/>
        <v>0</v>
      </c>
      <c r="S68" s="153">
        <f t="shared" si="19"/>
        <v>0</v>
      </c>
      <c r="T68" s="153">
        <f t="shared" si="20"/>
        <v>0</v>
      </c>
      <c r="U68" s="153">
        <f t="shared" si="21"/>
        <v>0</v>
      </c>
      <c r="V68" s="154">
        <f t="shared" si="22"/>
        <v>0</v>
      </c>
      <c r="W68" s="116"/>
      <c r="X68" s="155">
        <f t="shared" si="13"/>
        <v>0</v>
      </c>
      <c r="Y68" s="156">
        <f t="shared" si="14"/>
        <v>0</v>
      </c>
      <c r="Z68" s="156">
        <f t="shared" si="15"/>
        <v>0</v>
      </c>
      <c r="AA68" s="156">
        <f t="shared" si="16"/>
        <v>0</v>
      </c>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c r="DW68" s="113"/>
      <c r="DX68" s="113"/>
      <c r="DY68" s="113"/>
      <c r="DZ68" s="113"/>
      <c r="EA68" s="113"/>
      <c r="EB68" s="113"/>
      <c r="EC68" s="113"/>
      <c r="ED68" s="113"/>
      <c r="EE68" s="113"/>
      <c r="EF68" s="113"/>
      <c r="EG68" s="113"/>
      <c r="EH68" s="113"/>
      <c r="EI68" s="113"/>
      <c r="EJ68" s="113"/>
      <c r="EK68" s="113"/>
      <c r="EL68" s="113"/>
      <c r="EM68" s="113"/>
      <c r="EN68" s="113"/>
      <c r="EO68" s="113"/>
      <c r="EP68" s="113"/>
      <c r="EQ68" s="113"/>
      <c r="ER68" s="113"/>
      <c r="ES68" s="113"/>
      <c r="ET68" s="113"/>
      <c r="EU68" s="113"/>
      <c r="EV68" s="113"/>
      <c r="EW68" s="113"/>
      <c r="EX68" s="113"/>
      <c r="EY68" s="113"/>
      <c r="EZ68" s="113"/>
      <c r="FA68" s="113"/>
      <c r="FB68" s="113"/>
      <c r="FC68" s="113"/>
      <c r="FD68" s="113"/>
      <c r="FE68" s="113"/>
      <c r="FF68" s="113"/>
      <c r="FG68" s="113"/>
      <c r="FH68" s="113"/>
      <c r="FI68" s="113"/>
      <c r="FJ68" s="113"/>
      <c r="FK68" s="113"/>
      <c r="FL68" s="113"/>
      <c r="FM68" s="113"/>
      <c r="FN68" s="113"/>
      <c r="FO68" s="113"/>
      <c r="FP68" s="113"/>
      <c r="FQ68" s="113"/>
      <c r="FR68" s="113"/>
      <c r="FS68" s="113"/>
      <c r="FT68" s="113"/>
      <c r="FU68" s="113"/>
      <c r="FV68" s="113"/>
      <c r="FW68" s="113"/>
      <c r="FX68" s="113"/>
      <c r="FY68" s="113"/>
      <c r="FZ68" s="113"/>
      <c r="GA68" s="113"/>
      <c r="GB68" s="113"/>
      <c r="GC68" s="113"/>
      <c r="GD68" s="113"/>
      <c r="GE68" s="113"/>
      <c r="GF68" s="113"/>
      <c r="GG68" s="113"/>
      <c r="GH68" s="113"/>
      <c r="GI68" s="113"/>
      <c r="GJ68" s="113"/>
      <c r="GK68" s="113"/>
      <c r="GL68" s="113"/>
      <c r="GM68" s="113"/>
      <c r="GN68" s="113"/>
      <c r="GO68" s="113"/>
      <c r="GP68" s="113"/>
      <c r="GQ68" s="113"/>
      <c r="GR68" s="113"/>
      <c r="GS68" s="113"/>
      <c r="GT68" s="113"/>
      <c r="GU68" s="113"/>
      <c r="GV68" s="113"/>
      <c r="GW68" s="113"/>
      <c r="GX68" s="113"/>
      <c r="GY68" s="113"/>
      <c r="GZ68" s="113"/>
      <c r="HA68" s="113"/>
      <c r="HB68" s="113"/>
      <c r="HC68" s="113"/>
      <c r="HD68" s="113"/>
      <c r="HE68" s="113"/>
      <c r="HF68" s="113"/>
      <c r="HG68" s="113"/>
      <c r="HH68" s="113"/>
      <c r="HI68" s="113"/>
      <c r="HJ68" s="113"/>
      <c r="HK68" s="113"/>
      <c r="HL68" s="113"/>
      <c r="HM68" s="113"/>
      <c r="HN68" s="113"/>
      <c r="HO68" s="113"/>
      <c r="HP68" s="113"/>
      <c r="HQ68" s="113"/>
      <c r="HR68" s="113"/>
      <c r="HS68" s="113"/>
      <c r="HT68" s="113"/>
      <c r="HU68" s="113"/>
    </row>
    <row r="69" spans="1:229" s="140" customFormat="1" ht="12.95">
      <c r="A69" s="113"/>
      <c r="B69" s="146" t="s">
        <v>139</v>
      </c>
      <c r="C69" s="145"/>
      <c r="D69" s="145"/>
      <c r="E69" s="146" t="s">
        <v>140</v>
      </c>
      <c r="F69" s="147"/>
      <c r="G69" s="110"/>
      <c r="H69" s="148" t="s">
        <v>141</v>
      </c>
      <c r="I69" s="143" t="s">
        <v>137</v>
      </c>
      <c r="J69" s="110"/>
      <c r="K69" s="149" t="s">
        <v>141</v>
      </c>
      <c r="L69" s="150" t="s">
        <v>137</v>
      </c>
      <c r="M69" s="151" t="s">
        <v>137</v>
      </c>
      <c r="N69" s="150"/>
      <c r="O69" s="231"/>
      <c r="P69" s="110"/>
      <c r="Q69" s="152">
        <f t="shared" si="17"/>
        <v>0</v>
      </c>
      <c r="R69" s="153">
        <f t="shared" si="18"/>
        <v>0</v>
      </c>
      <c r="S69" s="153">
        <f t="shared" si="19"/>
        <v>0</v>
      </c>
      <c r="T69" s="153">
        <f t="shared" si="20"/>
        <v>0</v>
      </c>
      <c r="U69" s="153">
        <f t="shared" si="21"/>
        <v>0</v>
      </c>
      <c r="V69" s="154">
        <f t="shared" si="22"/>
        <v>0</v>
      </c>
      <c r="W69" s="116"/>
      <c r="X69" s="155">
        <f t="shared" si="13"/>
        <v>0</v>
      </c>
      <c r="Y69" s="156">
        <f t="shared" si="14"/>
        <v>0</v>
      </c>
      <c r="Z69" s="156">
        <f t="shared" si="15"/>
        <v>0</v>
      </c>
      <c r="AA69" s="156">
        <f t="shared" si="16"/>
        <v>0</v>
      </c>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c r="EO69" s="113"/>
      <c r="EP69" s="113"/>
      <c r="EQ69" s="113"/>
      <c r="ER69" s="113"/>
      <c r="ES69" s="113"/>
      <c r="ET69" s="113"/>
      <c r="EU69" s="113"/>
      <c r="EV69" s="113"/>
      <c r="EW69" s="113"/>
      <c r="EX69" s="113"/>
      <c r="EY69" s="113"/>
      <c r="EZ69" s="113"/>
      <c r="FA69" s="113"/>
      <c r="FB69" s="113"/>
      <c r="FC69" s="113"/>
      <c r="FD69" s="113"/>
      <c r="FE69" s="113"/>
      <c r="FF69" s="113"/>
      <c r="FG69" s="113"/>
      <c r="FH69" s="113"/>
      <c r="FI69" s="113"/>
      <c r="FJ69" s="113"/>
      <c r="FK69" s="113"/>
      <c r="FL69" s="113"/>
      <c r="FM69" s="113"/>
      <c r="FN69" s="113"/>
      <c r="FO69" s="113"/>
      <c r="FP69" s="113"/>
      <c r="FQ69" s="113"/>
      <c r="FR69" s="113"/>
      <c r="FS69" s="113"/>
      <c r="FT69" s="113"/>
      <c r="FU69" s="113"/>
      <c r="FV69" s="113"/>
      <c r="FW69" s="113"/>
      <c r="FX69" s="113"/>
      <c r="FY69" s="113"/>
      <c r="FZ69" s="113"/>
      <c r="GA69" s="113"/>
      <c r="GB69" s="113"/>
      <c r="GC69" s="113"/>
      <c r="GD69" s="113"/>
      <c r="GE69" s="113"/>
      <c r="GF69" s="113"/>
      <c r="GG69" s="113"/>
      <c r="GH69" s="113"/>
      <c r="GI69" s="113"/>
      <c r="GJ69" s="113"/>
      <c r="GK69" s="113"/>
      <c r="GL69" s="113"/>
      <c r="GM69" s="113"/>
      <c r="GN69" s="113"/>
      <c r="GO69" s="113"/>
      <c r="GP69" s="113"/>
      <c r="GQ69" s="113"/>
      <c r="GR69" s="113"/>
      <c r="GS69" s="113"/>
      <c r="GT69" s="113"/>
      <c r="GU69" s="113"/>
      <c r="GV69" s="113"/>
      <c r="GW69" s="113"/>
      <c r="GX69" s="113"/>
      <c r="GY69" s="113"/>
      <c r="GZ69" s="113"/>
      <c r="HA69" s="113"/>
      <c r="HB69" s="113"/>
      <c r="HC69" s="113"/>
      <c r="HD69" s="113"/>
      <c r="HE69" s="113"/>
      <c r="HF69" s="113"/>
      <c r="HG69" s="113"/>
      <c r="HH69" s="113"/>
      <c r="HI69" s="113"/>
      <c r="HJ69" s="113"/>
      <c r="HK69" s="113"/>
      <c r="HL69" s="113"/>
      <c r="HM69" s="113"/>
      <c r="HN69" s="113"/>
      <c r="HO69" s="113"/>
      <c r="HP69" s="113"/>
      <c r="HQ69" s="113"/>
      <c r="HR69" s="113"/>
      <c r="HS69" s="113"/>
      <c r="HT69" s="113"/>
      <c r="HU69" s="113"/>
    </row>
    <row r="70" spans="1:229" s="140" customFormat="1" ht="12.95">
      <c r="A70" s="113"/>
      <c r="B70" s="146" t="s">
        <v>139</v>
      </c>
      <c r="C70" s="145"/>
      <c r="D70" s="145"/>
      <c r="E70" s="146" t="s">
        <v>140</v>
      </c>
      <c r="F70" s="147"/>
      <c r="G70" s="110"/>
      <c r="H70" s="148" t="s">
        <v>141</v>
      </c>
      <c r="I70" s="143" t="s">
        <v>137</v>
      </c>
      <c r="J70" s="110"/>
      <c r="K70" s="149" t="s">
        <v>141</v>
      </c>
      <c r="L70" s="150" t="s">
        <v>137</v>
      </c>
      <c r="M70" s="151" t="s">
        <v>137</v>
      </c>
      <c r="N70" s="150"/>
      <c r="O70" s="231"/>
      <c r="P70" s="110"/>
      <c r="Q70" s="152">
        <f t="shared" si="17"/>
        <v>0</v>
      </c>
      <c r="R70" s="153">
        <f t="shared" si="18"/>
        <v>0</v>
      </c>
      <c r="S70" s="153">
        <f t="shared" si="19"/>
        <v>0</v>
      </c>
      <c r="T70" s="153">
        <f t="shared" si="20"/>
        <v>0</v>
      </c>
      <c r="U70" s="153">
        <f t="shared" si="21"/>
        <v>0</v>
      </c>
      <c r="V70" s="154">
        <f t="shared" si="22"/>
        <v>0</v>
      </c>
      <c r="W70" s="116"/>
      <c r="X70" s="155">
        <f t="shared" si="13"/>
        <v>0</v>
      </c>
      <c r="Y70" s="156">
        <f t="shared" si="14"/>
        <v>0</v>
      </c>
      <c r="Z70" s="156">
        <f t="shared" si="15"/>
        <v>0</v>
      </c>
      <c r="AA70" s="156">
        <f t="shared" si="16"/>
        <v>0</v>
      </c>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c r="ES70" s="113"/>
      <c r="ET70" s="113"/>
      <c r="EU70" s="113"/>
      <c r="EV70" s="113"/>
      <c r="EW70" s="113"/>
      <c r="EX70" s="113"/>
      <c r="EY70" s="113"/>
      <c r="EZ70" s="113"/>
      <c r="FA70" s="113"/>
      <c r="FB70" s="113"/>
      <c r="FC70" s="113"/>
      <c r="FD70" s="113"/>
      <c r="FE70" s="113"/>
      <c r="FF70" s="113"/>
      <c r="FG70" s="113"/>
      <c r="FH70" s="113"/>
      <c r="FI70" s="113"/>
      <c r="FJ70" s="113"/>
      <c r="FK70" s="113"/>
      <c r="FL70" s="113"/>
      <c r="FM70" s="113"/>
      <c r="FN70" s="113"/>
      <c r="FO70" s="113"/>
      <c r="FP70" s="113"/>
      <c r="FQ70" s="113"/>
      <c r="FR70" s="113"/>
      <c r="FS70" s="113"/>
      <c r="FT70" s="113"/>
      <c r="FU70" s="113"/>
      <c r="FV70" s="113"/>
      <c r="FW70" s="113"/>
      <c r="FX70" s="113"/>
      <c r="FY70" s="113"/>
      <c r="FZ70" s="113"/>
      <c r="GA70" s="113"/>
      <c r="GB70" s="113"/>
      <c r="GC70" s="113"/>
      <c r="GD70" s="113"/>
      <c r="GE70" s="113"/>
      <c r="GF70" s="113"/>
      <c r="GG70" s="113"/>
      <c r="GH70" s="113"/>
      <c r="GI70" s="113"/>
      <c r="GJ70" s="113"/>
      <c r="GK70" s="113"/>
      <c r="GL70" s="113"/>
      <c r="GM70" s="113"/>
      <c r="GN70" s="113"/>
      <c r="GO70" s="113"/>
      <c r="GP70" s="113"/>
      <c r="GQ70" s="113"/>
      <c r="GR70" s="113"/>
      <c r="GS70" s="113"/>
      <c r="GT70" s="113"/>
      <c r="GU70" s="113"/>
      <c r="GV70" s="113"/>
      <c r="GW70" s="113"/>
      <c r="GX70" s="113"/>
      <c r="GY70" s="113"/>
      <c r="GZ70" s="113"/>
      <c r="HA70" s="113"/>
      <c r="HB70" s="113"/>
      <c r="HC70" s="113"/>
      <c r="HD70" s="113"/>
      <c r="HE70" s="113"/>
      <c r="HF70" s="113"/>
      <c r="HG70" s="113"/>
      <c r="HH70" s="113"/>
      <c r="HI70" s="113"/>
      <c r="HJ70" s="113"/>
      <c r="HK70" s="113"/>
      <c r="HL70" s="113"/>
      <c r="HM70" s="113"/>
      <c r="HN70" s="113"/>
      <c r="HO70" s="113"/>
      <c r="HP70" s="113"/>
      <c r="HQ70" s="113"/>
      <c r="HR70" s="113"/>
      <c r="HS70" s="113"/>
      <c r="HT70" s="113"/>
      <c r="HU70" s="113"/>
    </row>
    <row r="71" spans="1:229" s="140" customFormat="1" ht="12.95">
      <c r="A71" s="113"/>
      <c r="B71" s="146" t="s">
        <v>139</v>
      </c>
      <c r="C71" s="145"/>
      <c r="D71" s="145"/>
      <c r="E71" s="146" t="s">
        <v>140</v>
      </c>
      <c r="F71" s="147"/>
      <c r="G71" s="110"/>
      <c r="H71" s="148" t="s">
        <v>141</v>
      </c>
      <c r="I71" s="143" t="s">
        <v>137</v>
      </c>
      <c r="J71" s="110"/>
      <c r="K71" s="149" t="s">
        <v>141</v>
      </c>
      <c r="L71" s="150" t="s">
        <v>137</v>
      </c>
      <c r="M71" s="151" t="s">
        <v>137</v>
      </c>
      <c r="N71" s="150"/>
      <c r="O71" s="231"/>
      <c r="P71" s="110"/>
      <c r="Q71" s="152">
        <f t="shared" si="17"/>
        <v>0</v>
      </c>
      <c r="R71" s="153">
        <f t="shared" si="18"/>
        <v>0</v>
      </c>
      <c r="S71" s="153">
        <f t="shared" si="19"/>
        <v>0</v>
      </c>
      <c r="T71" s="153">
        <f t="shared" si="20"/>
        <v>0</v>
      </c>
      <c r="U71" s="153">
        <f t="shared" si="21"/>
        <v>0</v>
      </c>
      <c r="V71" s="154">
        <f t="shared" si="22"/>
        <v>0</v>
      </c>
      <c r="W71" s="116"/>
      <c r="X71" s="155">
        <f t="shared" si="13"/>
        <v>0</v>
      </c>
      <c r="Y71" s="156">
        <f t="shared" si="14"/>
        <v>0</v>
      </c>
      <c r="Z71" s="156">
        <f t="shared" si="15"/>
        <v>0</v>
      </c>
      <c r="AA71" s="156">
        <f t="shared" si="16"/>
        <v>0</v>
      </c>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3"/>
      <c r="GZ71" s="113"/>
      <c r="HA71" s="113"/>
      <c r="HB71" s="113"/>
      <c r="HC71" s="113"/>
      <c r="HD71" s="113"/>
      <c r="HE71" s="113"/>
      <c r="HF71" s="113"/>
      <c r="HG71" s="113"/>
      <c r="HH71" s="113"/>
      <c r="HI71" s="113"/>
      <c r="HJ71" s="113"/>
      <c r="HK71" s="113"/>
      <c r="HL71" s="113"/>
      <c r="HM71" s="113"/>
      <c r="HN71" s="113"/>
      <c r="HO71" s="113"/>
      <c r="HP71" s="113"/>
      <c r="HQ71" s="113"/>
      <c r="HR71" s="113"/>
      <c r="HS71" s="113"/>
      <c r="HT71" s="113"/>
      <c r="HU71" s="113"/>
    </row>
    <row r="72" spans="1:229" s="140" customFormat="1" ht="12.95">
      <c r="A72" s="113"/>
      <c r="B72" s="146" t="s">
        <v>139</v>
      </c>
      <c r="C72" s="145"/>
      <c r="D72" s="145"/>
      <c r="E72" s="146" t="s">
        <v>140</v>
      </c>
      <c r="F72" s="147"/>
      <c r="G72" s="110"/>
      <c r="H72" s="148" t="s">
        <v>141</v>
      </c>
      <c r="I72" s="143" t="s">
        <v>137</v>
      </c>
      <c r="J72" s="110"/>
      <c r="K72" s="149" t="s">
        <v>141</v>
      </c>
      <c r="L72" s="150" t="s">
        <v>137</v>
      </c>
      <c r="M72" s="151" t="s">
        <v>137</v>
      </c>
      <c r="N72" s="150"/>
      <c r="O72" s="231"/>
      <c r="P72" s="110"/>
      <c r="Q72" s="152">
        <f t="shared" ref="Q72:Q103" si="23">IF(H72="Preserved",F72,0)</f>
        <v>0</v>
      </c>
      <c r="R72" s="153">
        <f t="shared" ref="R72:R103" si="24">IF(H72="Reuse",F72,0)</f>
        <v>0</v>
      </c>
      <c r="S72" s="153">
        <f t="shared" ref="S72:S103" si="25">IF(H72="Surplus",F72,0)</f>
        <v>0</v>
      </c>
      <c r="T72" s="153">
        <f t="shared" ref="T72:T103" si="26">IF(H72="Recycled",F72*I72,0)</f>
        <v>0</v>
      </c>
      <c r="U72" s="153">
        <f t="shared" ref="U72:U103" si="27">IF(H72="Recycled",(1-I72)*F72,0)</f>
        <v>0</v>
      </c>
      <c r="V72" s="154">
        <f t="shared" ref="V72:V103" si="28">IF(H72="New",F72,0)</f>
        <v>0</v>
      </c>
      <c r="W72" s="116"/>
      <c r="X72" s="155">
        <f t="shared" si="13"/>
        <v>0</v>
      </c>
      <c r="Y72" s="156">
        <f t="shared" si="14"/>
        <v>0</v>
      </c>
      <c r="Z72" s="156">
        <f t="shared" si="15"/>
        <v>0</v>
      </c>
      <c r="AA72" s="156">
        <f t="shared" si="16"/>
        <v>0</v>
      </c>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c r="ES72" s="113"/>
      <c r="ET72" s="113"/>
      <c r="EU72" s="113"/>
      <c r="EV72" s="113"/>
      <c r="EW72" s="113"/>
      <c r="EX72" s="113"/>
      <c r="EY72" s="113"/>
      <c r="EZ72" s="113"/>
      <c r="FA72" s="113"/>
      <c r="FB72" s="113"/>
      <c r="FC72" s="113"/>
      <c r="FD72" s="113"/>
      <c r="FE72" s="113"/>
      <c r="FF72" s="113"/>
      <c r="FG72" s="113"/>
      <c r="FH72" s="113"/>
      <c r="FI72" s="113"/>
      <c r="FJ72" s="113"/>
      <c r="FK72" s="113"/>
      <c r="FL72" s="113"/>
      <c r="FM72" s="113"/>
      <c r="FN72" s="113"/>
      <c r="FO72" s="113"/>
      <c r="FP72" s="113"/>
      <c r="FQ72" s="113"/>
      <c r="FR72" s="113"/>
      <c r="FS72" s="113"/>
      <c r="FT72" s="113"/>
      <c r="FU72" s="113"/>
      <c r="FV72" s="113"/>
      <c r="FW72" s="113"/>
      <c r="FX72" s="113"/>
      <c r="FY72" s="113"/>
      <c r="FZ72" s="113"/>
      <c r="GA72" s="113"/>
      <c r="GB72" s="113"/>
      <c r="GC72" s="113"/>
      <c r="GD72" s="113"/>
      <c r="GE72" s="113"/>
      <c r="GF72" s="113"/>
      <c r="GG72" s="113"/>
      <c r="GH72" s="113"/>
      <c r="GI72" s="113"/>
      <c r="GJ72" s="113"/>
      <c r="GK72" s="113"/>
      <c r="GL72" s="113"/>
      <c r="GM72" s="113"/>
      <c r="GN72" s="113"/>
      <c r="GO72" s="113"/>
      <c r="GP72" s="113"/>
      <c r="GQ72" s="113"/>
      <c r="GR72" s="113"/>
      <c r="GS72" s="113"/>
      <c r="GT72" s="113"/>
      <c r="GU72" s="113"/>
      <c r="GV72" s="113"/>
      <c r="GW72" s="113"/>
      <c r="GX72" s="113"/>
      <c r="GY72" s="113"/>
      <c r="GZ72" s="113"/>
      <c r="HA72" s="113"/>
      <c r="HB72" s="113"/>
      <c r="HC72" s="113"/>
      <c r="HD72" s="113"/>
      <c r="HE72" s="113"/>
      <c r="HF72" s="113"/>
      <c r="HG72" s="113"/>
      <c r="HH72" s="113"/>
      <c r="HI72" s="113"/>
      <c r="HJ72" s="113"/>
      <c r="HK72" s="113"/>
      <c r="HL72" s="113"/>
      <c r="HM72" s="113"/>
      <c r="HN72" s="113"/>
      <c r="HO72" s="113"/>
      <c r="HP72" s="113"/>
      <c r="HQ72" s="113"/>
      <c r="HR72" s="113"/>
      <c r="HS72" s="113"/>
      <c r="HT72" s="113"/>
      <c r="HU72" s="113"/>
    </row>
    <row r="73" spans="1:229" s="140" customFormat="1" ht="12.95">
      <c r="A73" s="113"/>
      <c r="B73" s="146" t="s">
        <v>139</v>
      </c>
      <c r="C73" s="145"/>
      <c r="D73" s="145"/>
      <c r="E73" s="146" t="s">
        <v>140</v>
      </c>
      <c r="F73" s="147"/>
      <c r="G73" s="110"/>
      <c r="H73" s="148" t="s">
        <v>141</v>
      </c>
      <c r="I73" s="143" t="s">
        <v>137</v>
      </c>
      <c r="J73" s="110"/>
      <c r="K73" s="149" t="s">
        <v>141</v>
      </c>
      <c r="L73" s="150" t="s">
        <v>137</v>
      </c>
      <c r="M73" s="151" t="s">
        <v>137</v>
      </c>
      <c r="N73" s="150"/>
      <c r="O73" s="231"/>
      <c r="P73" s="110"/>
      <c r="Q73" s="152">
        <f t="shared" si="23"/>
        <v>0</v>
      </c>
      <c r="R73" s="153">
        <f t="shared" si="24"/>
        <v>0</v>
      </c>
      <c r="S73" s="153">
        <f t="shared" si="25"/>
        <v>0</v>
      </c>
      <c r="T73" s="153">
        <f t="shared" si="26"/>
        <v>0</v>
      </c>
      <c r="U73" s="153">
        <f t="shared" si="27"/>
        <v>0</v>
      </c>
      <c r="V73" s="154">
        <f t="shared" si="28"/>
        <v>0</v>
      </c>
      <c r="W73" s="116"/>
      <c r="X73" s="155">
        <f t="shared" si="13"/>
        <v>0</v>
      </c>
      <c r="Y73" s="156">
        <f t="shared" si="14"/>
        <v>0</v>
      </c>
      <c r="Z73" s="156">
        <f t="shared" si="15"/>
        <v>0</v>
      </c>
      <c r="AA73" s="156">
        <f t="shared" si="16"/>
        <v>0</v>
      </c>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c r="HI73" s="113"/>
      <c r="HJ73" s="113"/>
      <c r="HK73" s="113"/>
      <c r="HL73" s="113"/>
      <c r="HM73" s="113"/>
      <c r="HN73" s="113"/>
      <c r="HO73" s="113"/>
      <c r="HP73" s="113"/>
      <c r="HQ73" s="113"/>
      <c r="HR73" s="113"/>
      <c r="HS73" s="113"/>
      <c r="HT73" s="113"/>
      <c r="HU73" s="113"/>
    </row>
    <row r="74" spans="1:229" s="140" customFormat="1" ht="12.95">
      <c r="A74" s="113"/>
      <c r="B74" s="146" t="s">
        <v>139</v>
      </c>
      <c r="C74" s="145"/>
      <c r="D74" s="145"/>
      <c r="E74" s="146" t="s">
        <v>140</v>
      </c>
      <c r="F74" s="147"/>
      <c r="G74" s="110"/>
      <c r="H74" s="148" t="s">
        <v>141</v>
      </c>
      <c r="I74" s="143" t="s">
        <v>137</v>
      </c>
      <c r="J74" s="110"/>
      <c r="K74" s="149" t="s">
        <v>141</v>
      </c>
      <c r="L74" s="150" t="s">
        <v>137</v>
      </c>
      <c r="M74" s="151" t="s">
        <v>137</v>
      </c>
      <c r="N74" s="150"/>
      <c r="O74" s="231"/>
      <c r="P74" s="110"/>
      <c r="Q74" s="152">
        <f t="shared" si="23"/>
        <v>0</v>
      </c>
      <c r="R74" s="153">
        <f t="shared" si="24"/>
        <v>0</v>
      </c>
      <c r="S74" s="153">
        <f t="shared" si="25"/>
        <v>0</v>
      </c>
      <c r="T74" s="153">
        <f t="shared" si="26"/>
        <v>0</v>
      </c>
      <c r="U74" s="153">
        <f t="shared" si="27"/>
        <v>0</v>
      </c>
      <c r="V74" s="154">
        <f t="shared" si="28"/>
        <v>0</v>
      </c>
      <c r="W74" s="116"/>
      <c r="X74" s="155">
        <f t="shared" si="13"/>
        <v>0</v>
      </c>
      <c r="Y74" s="156">
        <f t="shared" si="14"/>
        <v>0</v>
      </c>
      <c r="Z74" s="156">
        <f t="shared" si="15"/>
        <v>0</v>
      </c>
      <c r="AA74" s="156">
        <f t="shared" si="16"/>
        <v>0</v>
      </c>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3"/>
      <c r="FO74" s="113"/>
      <c r="FP74" s="113"/>
      <c r="FQ74" s="113"/>
      <c r="FR74" s="113"/>
      <c r="FS74" s="113"/>
      <c r="FT74" s="113"/>
      <c r="FU74" s="113"/>
      <c r="FV74" s="113"/>
      <c r="FW74" s="113"/>
      <c r="FX74" s="113"/>
      <c r="FY74" s="113"/>
      <c r="FZ74" s="113"/>
      <c r="GA74" s="113"/>
      <c r="GB74" s="113"/>
      <c r="GC74" s="113"/>
      <c r="GD74" s="113"/>
      <c r="GE74" s="113"/>
      <c r="GF74" s="113"/>
      <c r="GG74" s="113"/>
      <c r="GH74" s="113"/>
      <c r="GI74" s="113"/>
      <c r="GJ74" s="113"/>
      <c r="GK74" s="113"/>
      <c r="GL74" s="113"/>
      <c r="GM74" s="113"/>
      <c r="GN74" s="113"/>
      <c r="GO74" s="113"/>
      <c r="GP74" s="113"/>
      <c r="GQ74" s="113"/>
      <c r="GR74" s="113"/>
      <c r="GS74" s="113"/>
      <c r="GT74" s="113"/>
      <c r="GU74" s="113"/>
      <c r="GV74" s="113"/>
      <c r="GW74" s="113"/>
      <c r="GX74" s="113"/>
      <c r="GY74" s="113"/>
      <c r="GZ74" s="113"/>
      <c r="HA74" s="113"/>
      <c r="HB74" s="113"/>
      <c r="HC74" s="113"/>
      <c r="HD74" s="113"/>
      <c r="HE74" s="113"/>
      <c r="HF74" s="113"/>
      <c r="HG74" s="113"/>
      <c r="HH74" s="113"/>
      <c r="HI74" s="113"/>
      <c r="HJ74" s="113"/>
      <c r="HK74" s="113"/>
      <c r="HL74" s="113"/>
      <c r="HM74" s="113"/>
      <c r="HN74" s="113"/>
      <c r="HO74" s="113"/>
      <c r="HP74" s="113"/>
      <c r="HQ74" s="113"/>
      <c r="HR74" s="113"/>
      <c r="HS74" s="113"/>
      <c r="HT74" s="113"/>
      <c r="HU74" s="113"/>
    </row>
    <row r="75" spans="1:229" s="140" customFormat="1" ht="12.95">
      <c r="A75" s="113"/>
      <c r="B75" s="146" t="s">
        <v>139</v>
      </c>
      <c r="C75" s="145"/>
      <c r="D75" s="145"/>
      <c r="E75" s="146" t="s">
        <v>140</v>
      </c>
      <c r="F75" s="147"/>
      <c r="G75" s="110"/>
      <c r="H75" s="148" t="s">
        <v>141</v>
      </c>
      <c r="I75" s="143" t="s">
        <v>137</v>
      </c>
      <c r="J75" s="110"/>
      <c r="K75" s="149" t="s">
        <v>141</v>
      </c>
      <c r="L75" s="150" t="s">
        <v>137</v>
      </c>
      <c r="M75" s="151" t="s">
        <v>137</v>
      </c>
      <c r="N75" s="150"/>
      <c r="O75" s="231"/>
      <c r="P75" s="110"/>
      <c r="Q75" s="152">
        <f t="shared" si="23"/>
        <v>0</v>
      </c>
      <c r="R75" s="153">
        <f t="shared" si="24"/>
        <v>0</v>
      </c>
      <c r="S75" s="153">
        <f t="shared" si="25"/>
        <v>0</v>
      </c>
      <c r="T75" s="153">
        <f t="shared" si="26"/>
        <v>0</v>
      </c>
      <c r="U75" s="153">
        <f t="shared" si="27"/>
        <v>0</v>
      </c>
      <c r="V75" s="154">
        <f t="shared" si="28"/>
        <v>0</v>
      </c>
      <c r="W75" s="116"/>
      <c r="X75" s="155">
        <f t="shared" si="13"/>
        <v>0</v>
      </c>
      <c r="Y75" s="156">
        <f t="shared" si="14"/>
        <v>0</v>
      </c>
      <c r="Z75" s="156">
        <f t="shared" si="15"/>
        <v>0</v>
      </c>
      <c r="AA75" s="156">
        <f t="shared" si="16"/>
        <v>0</v>
      </c>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113"/>
      <c r="FD75" s="113"/>
      <c r="FE75" s="113"/>
      <c r="FF75" s="113"/>
      <c r="FG75" s="113"/>
      <c r="FH75" s="113"/>
      <c r="FI75" s="113"/>
      <c r="FJ75" s="113"/>
      <c r="FK75" s="113"/>
      <c r="FL75" s="113"/>
      <c r="FM75" s="113"/>
      <c r="FN75" s="113"/>
      <c r="FO75" s="113"/>
      <c r="FP75" s="113"/>
      <c r="FQ75" s="113"/>
      <c r="FR75" s="113"/>
      <c r="FS75" s="113"/>
      <c r="FT75" s="113"/>
      <c r="FU75" s="113"/>
      <c r="FV75" s="113"/>
      <c r="FW75" s="113"/>
      <c r="FX75" s="113"/>
      <c r="FY75" s="113"/>
      <c r="FZ75" s="113"/>
      <c r="GA75" s="113"/>
      <c r="GB75" s="113"/>
      <c r="GC75" s="113"/>
      <c r="GD75" s="113"/>
      <c r="GE75" s="113"/>
      <c r="GF75" s="113"/>
      <c r="GG75" s="113"/>
      <c r="GH75" s="113"/>
      <c r="GI75" s="113"/>
      <c r="GJ75" s="113"/>
      <c r="GK75" s="113"/>
      <c r="GL75" s="113"/>
      <c r="GM75" s="113"/>
      <c r="GN75" s="113"/>
      <c r="GO75" s="113"/>
      <c r="GP75" s="113"/>
      <c r="GQ75" s="113"/>
      <c r="GR75" s="113"/>
      <c r="GS75" s="113"/>
      <c r="GT75" s="113"/>
      <c r="GU75" s="113"/>
      <c r="GV75" s="113"/>
      <c r="GW75" s="113"/>
      <c r="GX75" s="113"/>
      <c r="GY75" s="113"/>
      <c r="GZ75" s="113"/>
      <c r="HA75" s="113"/>
      <c r="HB75" s="113"/>
      <c r="HC75" s="113"/>
      <c r="HD75" s="113"/>
      <c r="HE75" s="113"/>
      <c r="HF75" s="113"/>
      <c r="HG75" s="113"/>
      <c r="HH75" s="113"/>
      <c r="HI75" s="113"/>
      <c r="HJ75" s="113"/>
      <c r="HK75" s="113"/>
      <c r="HL75" s="113"/>
      <c r="HM75" s="113"/>
      <c r="HN75" s="113"/>
      <c r="HO75" s="113"/>
      <c r="HP75" s="113"/>
      <c r="HQ75" s="113"/>
      <c r="HR75" s="113"/>
      <c r="HS75" s="113"/>
      <c r="HT75" s="113"/>
      <c r="HU75" s="113"/>
    </row>
    <row r="76" spans="1:229" s="140" customFormat="1" ht="12.95">
      <c r="A76" s="113"/>
      <c r="B76" s="146" t="s">
        <v>139</v>
      </c>
      <c r="C76" s="145"/>
      <c r="D76" s="145"/>
      <c r="E76" s="146" t="s">
        <v>140</v>
      </c>
      <c r="F76" s="147"/>
      <c r="G76" s="110"/>
      <c r="H76" s="148" t="s">
        <v>141</v>
      </c>
      <c r="I76" s="143" t="s">
        <v>137</v>
      </c>
      <c r="J76" s="110"/>
      <c r="K76" s="149" t="s">
        <v>141</v>
      </c>
      <c r="L76" s="150" t="s">
        <v>137</v>
      </c>
      <c r="M76" s="151" t="s">
        <v>137</v>
      </c>
      <c r="N76" s="150"/>
      <c r="O76" s="231"/>
      <c r="P76" s="110"/>
      <c r="Q76" s="152">
        <f t="shared" si="23"/>
        <v>0</v>
      </c>
      <c r="R76" s="153">
        <f t="shared" si="24"/>
        <v>0</v>
      </c>
      <c r="S76" s="153">
        <f t="shared" si="25"/>
        <v>0</v>
      </c>
      <c r="T76" s="153">
        <f t="shared" si="26"/>
        <v>0</v>
      </c>
      <c r="U76" s="153">
        <f t="shared" si="27"/>
        <v>0</v>
      </c>
      <c r="V76" s="154">
        <f t="shared" si="28"/>
        <v>0</v>
      </c>
      <c r="W76" s="116"/>
      <c r="X76" s="155">
        <f t="shared" si="13"/>
        <v>0</v>
      </c>
      <c r="Y76" s="156">
        <f t="shared" si="14"/>
        <v>0</v>
      </c>
      <c r="Z76" s="156">
        <f t="shared" si="15"/>
        <v>0</v>
      </c>
      <c r="AA76" s="156">
        <f t="shared" si="16"/>
        <v>0</v>
      </c>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c r="ES76" s="113"/>
      <c r="ET76" s="113"/>
      <c r="EU76" s="113"/>
      <c r="EV76" s="113"/>
      <c r="EW76" s="113"/>
      <c r="EX76" s="113"/>
      <c r="EY76" s="113"/>
      <c r="EZ76" s="113"/>
      <c r="FA76" s="113"/>
      <c r="FB76" s="113"/>
      <c r="FC76" s="113"/>
      <c r="FD76" s="113"/>
      <c r="FE76" s="113"/>
      <c r="FF76" s="113"/>
      <c r="FG76" s="113"/>
      <c r="FH76" s="113"/>
      <c r="FI76" s="113"/>
      <c r="FJ76" s="113"/>
      <c r="FK76" s="113"/>
      <c r="FL76" s="113"/>
      <c r="FM76" s="113"/>
      <c r="FN76" s="113"/>
      <c r="FO76" s="113"/>
      <c r="FP76" s="113"/>
      <c r="FQ76" s="113"/>
      <c r="FR76" s="113"/>
      <c r="FS76" s="113"/>
      <c r="FT76" s="113"/>
      <c r="FU76" s="113"/>
      <c r="FV76" s="113"/>
      <c r="FW76" s="113"/>
      <c r="FX76" s="113"/>
      <c r="FY76" s="113"/>
      <c r="FZ76" s="113"/>
      <c r="GA76" s="113"/>
      <c r="GB76" s="113"/>
      <c r="GC76" s="113"/>
      <c r="GD76" s="113"/>
      <c r="GE76" s="113"/>
      <c r="GF76" s="113"/>
      <c r="GG76" s="113"/>
      <c r="GH76" s="113"/>
      <c r="GI76" s="113"/>
      <c r="GJ76" s="113"/>
      <c r="GK76" s="113"/>
      <c r="GL76" s="113"/>
      <c r="GM76" s="113"/>
      <c r="GN76" s="113"/>
      <c r="GO76" s="113"/>
      <c r="GP76" s="113"/>
      <c r="GQ76" s="113"/>
      <c r="GR76" s="113"/>
      <c r="GS76" s="113"/>
      <c r="GT76" s="113"/>
      <c r="GU76" s="113"/>
      <c r="GV76" s="113"/>
      <c r="GW76" s="113"/>
      <c r="GX76" s="113"/>
      <c r="GY76" s="113"/>
      <c r="GZ76" s="113"/>
      <c r="HA76" s="113"/>
      <c r="HB76" s="113"/>
      <c r="HC76" s="113"/>
      <c r="HD76" s="113"/>
      <c r="HE76" s="113"/>
      <c r="HF76" s="113"/>
      <c r="HG76" s="113"/>
      <c r="HH76" s="113"/>
      <c r="HI76" s="113"/>
      <c r="HJ76" s="113"/>
      <c r="HK76" s="113"/>
      <c r="HL76" s="113"/>
      <c r="HM76" s="113"/>
      <c r="HN76" s="113"/>
      <c r="HO76" s="113"/>
      <c r="HP76" s="113"/>
      <c r="HQ76" s="113"/>
      <c r="HR76" s="113"/>
      <c r="HS76" s="113"/>
      <c r="HT76" s="113"/>
      <c r="HU76" s="113"/>
    </row>
    <row r="77" spans="1:229" s="140" customFormat="1" ht="12.95">
      <c r="A77" s="113"/>
      <c r="B77" s="146" t="s">
        <v>139</v>
      </c>
      <c r="C77" s="145"/>
      <c r="D77" s="145"/>
      <c r="E77" s="146" t="s">
        <v>140</v>
      </c>
      <c r="F77" s="147"/>
      <c r="G77" s="110"/>
      <c r="H77" s="148" t="s">
        <v>141</v>
      </c>
      <c r="I77" s="143" t="s">
        <v>137</v>
      </c>
      <c r="J77" s="110"/>
      <c r="K77" s="149" t="s">
        <v>141</v>
      </c>
      <c r="L77" s="150" t="s">
        <v>137</v>
      </c>
      <c r="M77" s="151" t="s">
        <v>137</v>
      </c>
      <c r="N77" s="150"/>
      <c r="O77" s="231"/>
      <c r="P77" s="110"/>
      <c r="Q77" s="152">
        <f t="shared" si="23"/>
        <v>0</v>
      </c>
      <c r="R77" s="153">
        <f t="shared" si="24"/>
        <v>0</v>
      </c>
      <c r="S77" s="153">
        <f t="shared" si="25"/>
        <v>0</v>
      </c>
      <c r="T77" s="153">
        <f t="shared" si="26"/>
        <v>0</v>
      </c>
      <c r="U77" s="153">
        <f t="shared" si="27"/>
        <v>0</v>
      </c>
      <c r="V77" s="154">
        <f t="shared" si="28"/>
        <v>0</v>
      </c>
      <c r="W77" s="116"/>
      <c r="X77" s="155">
        <f t="shared" si="13"/>
        <v>0</v>
      </c>
      <c r="Y77" s="156">
        <f t="shared" si="14"/>
        <v>0</v>
      </c>
      <c r="Z77" s="156">
        <f t="shared" si="15"/>
        <v>0</v>
      </c>
      <c r="AA77" s="156">
        <f t="shared" si="16"/>
        <v>0</v>
      </c>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c r="ES77" s="113"/>
      <c r="ET77" s="113"/>
      <c r="EU77" s="113"/>
      <c r="EV77" s="113"/>
      <c r="EW77" s="113"/>
      <c r="EX77" s="113"/>
      <c r="EY77" s="113"/>
      <c r="EZ77" s="113"/>
      <c r="FA77" s="113"/>
      <c r="FB77" s="113"/>
      <c r="FC77" s="113"/>
      <c r="FD77" s="113"/>
      <c r="FE77" s="113"/>
      <c r="FF77" s="113"/>
      <c r="FG77" s="113"/>
      <c r="FH77" s="113"/>
      <c r="FI77" s="113"/>
      <c r="FJ77" s="113"/>
      <c r="FK77" s="113"/>
      <c r="FL77" s="113"/>
      <c r="FM77" s="113"/>
      <c r="FN77" s="113"/>
      <c r="FO77" s="113"/>
      <c r="FP77" s="113"/>
      <c r="FQ77" s="113"/>
      <c r="FR77" s="113"/>
      <c r="FS77" s="113"/>
      <c r="FT77" s="113"/>
      <c r="FU77" s="113"/>
      <c r="FV77" s="113"/>
      <c r="FW77" s="113"/>
      <c r="FX77" s="113"/>
      <c r="FY77" s="113"/>
      <c r="FZ77" s="113"/>
      <c r="GA77" s="113"/>
      <c r="GB77" s="113"/>
      <c r="GC77" s="113"/>
      <c r="GD77" s="113"/>
      <c r="GE77" s="113"/>
      <c r="GF77" s="113"/>
      <c r="GG77" s="113"/>
      <c r="GH77" s="113"/>
      <c r="GI77" s="113"/>
      <c r="GJ77" s="113"/>
      <c r="GK77" s="113"/>
      <c r="GL77" s="113"/>
      <c r="GM77" s="113"/>
      <c r="GN77" s="113"/>
      <c r="GO77" s="113"/>
      <c r="GP77" s="113"/>
      <c r="GQ77" s="113"/>
      <c r="GR77" s="113"/>
      <c r="GS77" s="113"/>
      <c r="GT77" s="113"/>
      <c r="GU77" s="113"/>
      <c r="GV77" s="113"/>
      <c r="GW77" s="113"/>
      <c r="GX77" s="113"/>
      <c r="GY77" s="113"/>
      <c r="GZ77" s="113"/>
      <c r="HA77" s="113"/>
      <c r="HB77" s="113"/>
      <c r="HC77" s="113"/>
      <c r="HD77" s="113"/>
      <c r="HE77" s="113"/>
      <c r="HF77" s="113"/>
      <c r="HG77" s="113"/>
      <c r="HH77" s="113"/>
      <c r="HI77" s="113"/>
      <c r="HJ77" s="113"/>
      <c r="HK77" s="113"/>
      <c r="HL77" s="113"/>
      <c r="HM77" s="113"/>
      <c r="HN77" s="113"/>
      <c r="HO77" s="113"/>
      <c r="HP77" s="113"/>
      <c r="HQ77" s="113"/>
      <c r="HR77" s="113"/>
      <c r="HS77" s="113"/>
      <c r="HT77" s="113"/>
      <c r="HU77" s="113"/>
    </row>
    <row r="78" spans="1:229" s="140" customFormat="1" ht="12.95">
      <c r="A78" s="113"/>
      <c r="B78" s="146" t="s">
        <v>139</v>
      </c>
      <c r="C78" s="145"/>
      <c r="D78" s="145"/>
      <c r="E78" s="146" t="s">
        <v>140</v>
      </c>
      <c r="F78" s="147"/>
      <c r="G78" s="110"/>
      <c r="H78" s="148" t="s">
        <v>141</v>
      </c>
      <c r="I78" s="143" t="s">
        <v>137</v>
      </c>
      <c r="J78" s="110"/>
      <c r="K78" s="149" t="s">
        <v>141</v>
      </c>
      <c r="L78" s="150" t="s">
        <v>137</v>
      </c>
      <c r="M78" s="151" t="s">
        <v>137</v>
      </c>
      <c r="N78" s="150"/>
      <c r="O78" s="231"/>
      <c r="P78" s="110"/>
      <c r="Q78" s="152">
        <f t="shared" si="23"/>
        <v>0</v>
      </c>
      <c r="R78" s="153">
        <f t="shared" si="24"/>
        <v>0</v>
      </c>
      <c r="S78" s="153">
        <f t="shared" si="25"/>
        <v>0</v>
      </c>
      <c r="T78" s="153">
        <f t="shared" si="26"/>
        <v>0</v>
      </c>
      <c r="U78" s="153">
        <f t="shared" si="27"/>
        <v>0</v>
      </c>
      <c r="V78" s="154">
        <f t="shared" si="28"/>
        <v>0</v>
      </c>
      <c r="W78" s="116"/>
      <c r="X78" s="155">
        <f t="shared" si="13"/>
        <v>0</v>
      </c>
      <c r="Y78" s="156">
        <f t="shared" si="14"/>
        <v>0</v>
      </c>
      <c r="Z78" s="156">
        <f t="shared" si="15"/>
        <v>0</v>
      </c>
      <c r="AA78" s="156">
        <f t="shared" si="16"/>
        <v>0</v>
      </c>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3"/>
      <c r="GZ78" s="113"/>
      <c r="HA78" s="113"/>
      <c r="HB78" s="113"/>
      <c r="HC78" s="113"/>
      <c r="HD78" s="113"/>
      <c r="HE78" s="113"/>
      <c r="HF78" s="113"/>
      <c r="HG78" s="113"/>
      <c r="HH78" s="113"/>
      <c r="HI78" s="113"/>
      <c r="HJ78" s="113"/>
      <c r="HK78" s="113"/>
      <c r="HL78" s="113"/>
      <c r="HM78" s="113"/>
      <c r="HN78" s="113"/>
      <c r="HO78" s="113"/>
      <c r="HP78" s="113"/>
      <c r="HQ78" s="113"/>
      <c r="HR78" s="113"/>
      <c r="HS78" s="113"/>
      <c r="HT78" s="113"/>
      <c r="HU78" s="113"/>
    </row>
    <row r="79" spans="1:229" s="140" customFormat="1" ht="12.95">
      <c r="A79" s="113"/>
      <c r="B79" s="146" t="s">
        <v>139</v>
      </c>
      <c r="C79" s="145"/>
      <c r="D79" s="145"/>
      <c r="E79" s="146" t="s">
        <v>140</v>
      </c>
      <c r="F79" s="147"/>
      <c r="G79" s="110"/>
      <c r="H79" s="148" t="s">
        <v>141</v>
      </c>
      <c r="I79" s="143" t="s">
        <v>137</v>
      </c>
      <c r="J79" s="110"/>
      <c r="K79" s="149" t="s">
        <v>141</v>
      </c>
      <c r="L79" s="150" t="s">
        <v>137</v>
      </c>
      <c r="M79" s="151" t="s">
        <v>137</v>
      </c>
      <c r="N79" s="150"/>
      <c r="O79" s="231"/>
      <c r="P79" s="110"/>
      <c r="Q79" s="152">
        <f t="shared" si="23"/>
        <v>0</v>
      </c>
      <c r="R79" s="153">
        <f t="shared" si="24"/>
        <v>0</v>
      </c>
      <c r="S79" s="153">
        <f t="shared" si="25"/>
        <v>0</v>
      </c>
      <c r="T79" s="153">
        <f t="shared" si="26"/>
        <v>0</v>
      </c>
      <c r="U79" s="153">
        <f t="shared" si="27"/>
        <v>0</v>
      </c>
      <c r="V79" s="154">
        <f t="shared" si="28"/>
        <v>0</v>
      </c>
      <c r="W79" s="116"/>
      <c r="X79" s="155">
        <f t="shared" si="13"/>
        <v>0</v>
      </c>
      <c r="Y79" s="156">
        <f t="shared" si="14"/>
        <v>0</v>
      </c>
      <c r="Z79" s="156">
        <f t="shared" si="15"/>
        <v>0</v>
      </c>
      <c r="AA79" s="156">
        <f t="shared" si="16"/>
        <v>0</v>
      </c>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3"/>
      <c r="GZ79" s="113"/>
      <c r="HA79" s="113"/>
      <c r="HB79" s="113"/>
      <c r="HC79" s="113"/>
      <c r="HD79" s="113"/>
      <c r="HE79" s="113"/>
      <c r="HF79" s="113"/>
      <c r="HG79" s="113"/>
      <c r="HH79" s="113"/>
      <c r="HI79" s="113"/>
      <c r="HJ79" s="113"/>
      <c r="HK79" s="113"/>
      <c r="HL79" s="113"/>
      <c r="HM79" s="113"/>
      <c r="HN79" s="113"/>
      <c r="HO79" s="113"/>
      <c r="HP79" s="113"/>
      <c r="HQ79" s="113"/>
      <c r="HR79" s="113"/>
      <c r="HS79" s="113"/>
      <c r="HT79" s="113"/>
      <c r="HU79" s="113"/>
    </row>
    <row r="80" spans="1:229" s="140" customFormat="1" ht="12.95">
      <c r="A80" s="113"/>
      <c r="B80" s="146" t="s">
        <v>139</v>
      </c>
      <c r="C80" s="145"/>
      <c r="D80" s="145"/>
      <c r="E80" s="146" t="s">
        <v>140</v>
      </c>
      <c r="F80" s="147"/>
      <c r="G80" s="110"/>
      <c r="H80" s="148" t="s">
        <v>141</v>
      </c>
      <c r="I80" s="143" t="s">
        <v>137</v>
      </c>
      <c r="J80" s="110"/>
      <c r="K80" s="149" t="s">
        <v>141</v>
      </c>
      <c r="L80" s="150" t="s">
        <v>137</v>
      </c>
      <c r="M80" s="151" t="s">
        <v>137</v>
      </c>
      <c r="N80" s="150"/>
      <c r="O80" s="231"/>
      <c r="P80" s="110"/>
      <c r="Q80" s="152">
        <f t="shared" si="23"/>
        <v>0</v>
      </c>
      <c r="R80" s="153">
        <f t="shared" si="24"/>
        <v>0</v>
      </c>
      <c r="S80" s="153">
        <f t="shared" si="25"/>
        <v>0</v>
      </c>
      <c r="T80" s="153">
        <f t="shared" si="26"/>
        <v>0</v>
      </c>
      <c r="U80" s="153">
        <f t="shared" si="27"/>
        <v>0</v>
      </c>
      <c r="V80" s="154">
        <f t="shared" si="28"/>
        <v>0</v>
      </c>
      <c r="W80" s="116"/>
      <c r="X80" s="155">
        <f t="shared" si="13"/>
        <v>0</v>
      </c>
      <c r="Y80" s="156">
        <f t="shared" si="14"/>
        <v>0</v>
      </c>
      <c r="Z80" s="156">
        <f t="shared" si="15"/>
        <v>0</v>
      </c>
      <c r="AA80" s="156">
        <f t="shared" si="16"/>
        <v>0</v>
      </c>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c r="ES80" s="113"/>
      <c r="ET80" s="113"/>
      <c r="EU80" s="113"/>
      <c r="EV80" s="113"/>
      <c r="EW80" s="113"/>
      <c r="EX80" s="113"/>
      <c r="EY80" s="113"/>
      <c r="EZ80" s="113"/>
      <c r="FA80" s="113"/>
      <c r="FB80" s="113"/>
      <c r="FC80" s="113"/>
      <c r="FD80" s="113"/>
      <c r="FE80" s="113"/>
      <c r="FF80" s="113"/>
      <c r="FG80" s="113"/>
      <c r="FH80" s="113"/>
      <c r="FI80" s="113"/>
      <c r="FJ80" s="113"/>
      <c r="FK80" s="113"/>
      <c r="FL80" s="113"/>
      <c r="FM80" s="113"/>
      <c r="FN80" s="113"/>
      <c r="FO80" s="113"/>
      <c r="FP80" s="113"/>
      <c r="FQ80" s="113"/>
      <c r="FR80" s="113"/>
      <c r="FS80" s="113"/>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c r="GS80" s="113"/>
      <c r="GT80" s="113"/>
      <c r="GU80" s="113"/>
      <c r="GV80" s="113"/>
      <c r="GW80" s="113"/>
      <c r="GX80" s="113"/>
      <c r="GY80" s="113"/>
      <c r="GZ80" s="113"/>
      <c r="HA80" s="113"/>
      <c r="HB80" s="113"/>
      <c r="HC80" s="113"/>
      <c r="HD80" s="113"/>
      <c r="HE80" s="113"/>
      <c r="HF80" s="113"/>
      <c r="HG80" s="113"/>
      <c r="HH80" s="113"/>
      <c r="HI80" s="113"/>
      <c r="HJ80" s="113"/>
      <c r="HK80" s="113"/>
      <c r="HL80" s="113"/>
      <c r="HM80" s="113"/>
      <c r="HN80" s="113"/>
      <c r="HO80" s="113"/>
      <c r="HP80" s="113"/>
      <c r="HQ80" s="113"/>
      <c r="HR80" s="113"/>
      <c r="HS80" s="113"/>
      <c r="HT80" s="113"/>
      <c r="HU80" s="113"/>
    </row>
    <row r="81" spans="1:229" s="140" customFormat="1" ht="12.95">
      <c r="A81" s="113"/>
      <c r="B81" s="146" t="s">
        <v>139</v>
      </c>
      <c r="C81" s="145"/>
      <c r="D81" s="145"/>
      <c r="E81" s="146" t="s">
        <v>140</v>
      </c>
      <c r="F81" s="147"/>
      <c r="G81" s="110"/>
      <c r="H81" s="148" t="s">
        <v>141</v>
      </c>
      <c r="I81" s="143" t="s">
        <v>137</v>
      </c>
      <c r="J81" s="110"/>
      <c r="K81" s="149" t="s">
        <v>141</v>
      </c>
      <c r="L81" s="150" t="s">
        <v>137</v>
      </c>
      <c r="M81" s="151" t="s">
        <v>137</v>
      </c>
      <c r="N81" s="150"/>
      <c r="O81" s="231"/>
      <c r="P81" s="110"/>
      <c r="Q81" s="152">
        <f t="shared" si="23"/>
        <v>0</v>
      </c>
      <c r="R81" s="153">
        <f t="shared" si="24"/>
        <v>0</v>
      </c>
      <c r="S81" s="153">
        <f t="shared" si="25"/>
        <v>0</v>
      </c>
      <c r="T81" s="153">
        <f t="shared" si="26"/>
        <v>0</v>
      </c>
      <c r="U81" s="153">
        <f t="shared" si="27"/>
        <v>0</v>
      </c>
      <c r="V81" s="154">
        <f t="shared" si="28"/>
        <v>0</v>
      </c>
      <c r="W81" s="116"/>
      <c r="X81" s="155">
        <f t="shared" si="13"/>
        <v>0</v>
      </c>
      <c r="Y81" s="156">
        <f t="shared" si="14"/>
        <v>0</v>
      </c>
      <c r="Z81" s="156">
        <f t="shared" si="15"/>
        <v>0</v>
      </c>
      <c r="AA81" s="156">
        <f t="shared" si="16"/>
        <v>0</v>
      </c>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c r="GZ81" s="113"/>
      <c r="HA81" s="113"/>
      <c r="HB81" s="113"/>
      <c r="HC81" s="113"/>
      <c r="HD81" s="113"/>
      <c r="HE81" s="113"/>
      <c r="HF81" s="113"/>
      <c r="HG81" s="113"/>
      <c r="HH81" s="113"/>
      <c r="HI81" s="113"/>
      <c r="HJ81" s="113"/>
      <c r="HK81" s="113"/>
      <c r="HL81" s="113"/>
      <c r="HM81" s="113"/>
      <c r="HN81" s="113"/>
      <c r="HO81" s="113"/>
      <c r="HP81" s="113"/>
      <c r="HQ81" s="113"/>
      <c r="HR81" s="113"/>
      <c r="HS81" s="113"/>
      <c r="HT81" s="113"/>
      <c r="HU81" s="113"/>
    </row>
    <row r="82" spans="1:229" s="140" customFormat="1" ht="12.95">
      <c r="A82" s="113"/>
      <c r="B82" s="146" t="s">
        <v>139</v>
      </c>
      <c r="C82" s="145"/>
      <c r="D82" s="145"/>
      <c r="E82" s="146" t="s">
        <v>140</v>
      </c>
      <c r="F82" s="147"/>
      <c r="G82" s="110"/>
      <c r="H82" s="148" t="s">
        <v>141</v>
      </c>
      <c r="I82" s="143" t="s">
        <v>137</v>
      </c>
      <c r="J82" s="110"/>
      <c r="K82" s="149" t="s">
        <v>141</v>
      </c>
      <c r="L82" s="150" t="s">
        <v>137</v>
      </c>
      <c r="M82" s="151" t="s">
        <v>137</v>
      </c>
      <c r="N82" s="150"/>
      <c r="O82" s="231"/>
      <c r="P82" s="110"/>
      <c r="Q82" s="152">
        <f t="shared" si="23"/>
        <v>0</v>
      </c>
      <c r="R82" s="153">
        <f t="shared" si="24"/>
        <v>0</v>
      </c>
      <c r="S82" s="153">
        <f t="shared" si="25"/>
        <v>0</v>
      </c>
      <c r="T82" s="153">
        <f t="shared" si="26"/>
        <v>0</v>
      </c>
      <c r="U82" s="153">
        <f t="shared" si="27"/>
        <v>0</v>
      </c>
      <c r="V82" s="154">
        <f t="shared" si="28"/>
        <v>0</v>
      </c>
      <c r="W82" s="116"/>
      <c r="X82" s="155">
        <f t="shared" si="13"/>
        <v>0</v>
      </c>
      <c r="Y82" s="156">
        <f t="shared" si="14"/>
        <v>0</v>
      </c>
      <c r="Z82" s="156">
        <f t="shared" si="15"/>
        <v>0</v>
      </c>
      <c r="AA82" s="156">
        <f t="shared" si="16"/>
        <v>0</v>
      </c>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c r="HI82" s="113"/>
      <c r="HJ82" s="113"/>
      <c r="HK82" s="113"/>
      <c r="HL82" s="113"/>
      <c r="HM82" s="113"/>
      <c r="HN82" s="113"/>
      <c r="HO82" s="113"/>
      <c r="HP82" s="113"/>
      <c r="HQ82" s="113"/>
      <c r="HR82" s="113"/>
      <c r="HS82" s="113"/>
      <c r="HT82" s="113"/>
      <c r="HU82" s="113"/>
    </row>
    <row r="83" spans="1:229" s="140" customFormat="1" ht="12.95">
      <c r="A83" s="113"/>
      <c r="B83" s="146" t="s">
        <v>139</v>
      </c>
      <c r="C83" s="145"/>
      <c r="D83" s="145"/>
      <c r="E83" s="146" t="s">
        <v>140</v>
      </c>
      <c r="F83" s="147"/>
      <c r="G83" s="110"/>
      <c r="H83" s="148" t="s">
        <v>141</v>
      </c>
      <c r="I83" s="143" t="s">
        <v>137</v>
      </c>
      <c r="J83" s="110"/>
      <c r="K83" s="149" t="s">
        <v>141</v>
      </c>
      <c r="L83" s="150" t="s">
        <v>137</v>
      </c>
      <c r="M83" s="151" t="s">
        <v>137</v>
      </c>
      <c r="N83" s="150"/>
      <c r="O83" s="231"/>
      <c r="P83" s="110"/>
      <c r="Q83" s="152">
        <f t="shared" si="23"/>
        <v>0</v>
      </c>
      <c r="R83" s="153">
        <f t="shared" si="24"/>
        <v>0</v>
      </c>
      <c r="S83" s="153">
        <f t="shared" si="25"/>
        <v>0</v>
      </c>
      <c r="T83" s="153">
        <f t="shared" si="26"/>
        <v>0</v>
      </c>
      <c r="U83" s="153">
        <f t="shared" si="27"/>
        <v>0</v>
      </c>
      <c r="V83" s="154">
        <f t="shared" si="28"/>
        <v>0</v>
      </c>
      <c r="W83" s="116"/>
      <c r="X83" s="155">
        <f t="shared" si="13"/>
        <v>0</v>
      </c>
      <c r="Y83" s="156">
        <f t="shared" si="14"/>
        <v>0</v>
      </c>
      <c r="Z83" s="156">
        <f t="shared" si="15"/>
        <v>0</v>
      </c>
      <c r="AA83" s="156">
        <f t="shared" si="16"/>
        <v>0</v>
      </c>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c r="HI83" s="113"/>
      <c r="HJ83" s="113"/>
      <c r="HK83" s="113"/>
      <c r="HL83" s="113"/>
      <c r="HM83" s="113"/>
      <c r="HN83" s="113"/>
      <c r="HO83" s="113"/>
      <c r="HP83" s="113"/>
      <c r="HQ83" s="113"/>
      <c r="HR83" s="113"/>
      <c r="HS83" s="113"/>
      <c r="HT83" s="113"/>
      <c r="HU83" s="113"/>
    </row>
    <row r="84" spans="1:229" s="140" customFormat="1" ht="12.95">
      <c r="A84" s="113"/>
      <c r="B84" s="146" t="s">
        <v>139</v>
      </c>
      <c r="C84" s="145"/>
      <c r="D84" s="145"/>
      <c r="E84" s="146" t="s">
        <v>140</v>
      </c>
      <c r="F84" s="147"/>
      <c r="G84" s="110"/>
      <c r="H84" s="148" t="s">
        <v>141</v>
      </c>
      <c r="I84" s="143" t="s">
        <v>137</v>
      </c>
      <c r="J84" s="110"/>
      <c r="K84" s="149" t="s">
        <v>141</v>
      </c>
      <c r="L84" s="150" t="s">
        <v>137</v>
      </c>
      <c r="M84" s="151" t="s">
        <v>137</v>
      </c>
      <c r="N84" s="150"/>
      <c r="O84" s="231"/>
      <c r="P84" s="110"/>
      <c r="Q84" s="152">
        <f t="shared" si="23"/>
        <v>0</v>
      </c>
      <c r="R84" s="153">
        <f t="shared" si="24"/>
        <v>0</v>
      </c>
      <c r="S84" s="153">
        <f t="shared" si="25"/>
        <v>0</v>
      </c>
      <c r="T84" s="153">
        <f t="shared" si="26"/>
        <v>0</v>
      </c>
      <c r="U84" s="153">
        <f t="shared" si="27"/>
        <v>0</v>
      </c>
      <c r="V84" s="154">
        <f t="shared" si="28"/>
        <v>0</v>
      </c>
      <c r="W84" s="116"/>
      <c r="X84" s="155">
        <f t="shared" si="13"/>
        <v>0</v>
      </c>
      <c r="Y84" s="156">
        <f t="shared" si="14"/>
        <v>0</v>
      </c>
      <c r="Z84" s="156">
        <f t="shared" si="15"/>
        <v>0</v>
      </c>
      <c r="AA84" s="156">
        <f t="shared" si="16"/>
        <v>0</v>
      </c>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c r="GS84" s="113"/>
      <c r="GT84" s="113"/>
      <c r="GU84" s="113"/>
      <c r="GV84" s="113"/>
      <c r="GW84" s="113"/>
      <c r="GX84" s="113"/>
      <c r="GY84" s="113"/>
      <c r="GZ84" s="113"/>
      <c r="HA84" s="113"/>
      <c r="HB84" s="113"/>
      <c r="HC84" s="113"/>
      <c r="HD84" s="113"/>
      <c r="HE84" s="113"/>
      <c r="HF84" s="113"/>
      <c r="HG84" s="113"/>
      <c r="HH84" s="113"/>
      <c r="HI84" s="113"/>
      <c r="HJ84" s="113"/>
      <c r="HK84" s="113"/>
      <c r="HL84" s="113"/>
      <c r="HM84" s="113"/>
      <c r="HN84" s="113"/>
      <c r="HO84" s="113"/>
      <c r="HP84" s="113"/>
      <c r="HQ84" s="113"/>
      <c r="HR84" s="113"/>
      <c r="HS84" s="113"/>
      <c r="HT84" s="113"/>
      <c r="HU84" s="113"/>
    </row>
    <row r="85" spans="1:229" s="140" customFormat="1" ht="12.95">
      <c r="A85" s="113"/>
      <c r="B85" s="146" t="s">
        <v>139</v>
      </c>
      <c r="C85" s="145"/>
      <c r="D85" s="145"/>
      <c r="E85" s="146" t="s">
        <v>140</v>
      </c>
      <c r="F85" s="147"/>
      <c r="G85" s="110"/>
      <c r="H85" s="148" t="s">
        <v>141</v>
      </c>
      <c r="I85" s="143" t="s">
        <v>137</v>
      </c>
      <c r="J85" s="110"/>
      <c r="K85" s="149" t="s">
        <v>141</v>
      </c>
      <c r="L85" s="150" t="s">
        <v>137</v>
      </c>
      <c r="M85" s="151" t="s">
        <v>137</v>
      </c>
      <c r="N85" s="150"/>
      <c r="O85" s="231"/>
      <c r="P85" s="110"/>
      <c r="Q85" s="152">
        <f t="shared" si="23"/>
        <v>0</v>
      </c>
      <c r="R85" s="153">
        <f t="shared" si="24"/>
        <v>0</v>
      </c>
      <c r="S85" s="153">
        <f t="shared" si="25"/>
        <v>0</v>
      </c>
      <c r="T85" s="153">
        <f t="shared" si="26"/>
        <v>0</v>
      </c>
      <c r="U85" s="153">
        <f t="shared" si="27"/>
        <v>0</v>
      </c>
      <c r="V85" s="154">
        <f t="shared" si="28"/>
        <v>0</v>
      </c>
      <c r="W85" s="116"/>
      <c r="X85" s="155">
        <f t="shared" si="13"/>
        <v>0</v>
      </c>
      <c r="Y85" s="156">
        <f t="shared" si="14"/>
        <v>0</v>
      </c>
      <c r="Z85" s="156">
        <f t="shared" si="15"/>
        <v>0</v>
      </c>
      <c r="AA85" s="156">
        <f t="shared" si="16"/>
        <v>0</v>
      </c>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13"/>
      <c r="GD85" s="113"/>
      <c r="GE85" s="113"/>
      <c r="GF85" s="113"/>
      <c r="GG85" s="113"/>
      <c r="GH85" s="113"/>
      <c r="GI85" s="113"/>
      <c r="GJ85" s="113"/>
      <c r="GK85" s="113"/>
      <c r="GL85" s="113"/>
      <c r="GM85" s="113"/>
      <c r="GN85" s="113"/>
      <c r="GO85" s="113"/>
      <c r="GP85" s="113"/>
      <c r="GQ85" s="113"/>
      <c r="GR85" s="113"/>
      <c r="GS85" s="113"/>
      <c r="GT85" s="113"/>
      <c r="GU85" s="113"/>
      <c r="GV85" s="113"/>
      <c r="GW85" s="113"/>
      <c r="GX85" s="113"/>
      <c r="GY85" s="113"/>
      <c r="GZ85" s="113"/>
      <c r="HA85" s="113"/>
      <c r="HB85" s="113"/>
      <c r="HC85" s="113"/>
      <c r="HD85" s="113"/>
      <c r="HE85" s="113"/>
      <c r="HF85" s="113"/>
      <c r="HG85" s="113"/>
      <c r="HH85" s="113"/>
      <c r="HI85" s="113"/>
      <c r="HJ85" s="113"/>
      <c r="HK85" s="113"/>
      <c r="HL85" s="113"/>
      <c r="HM85" s="113"/>
      <c r="HN85" s="113"/>
      <c r="HO85" s="113"/>
      <c r="HP85" s="113"/>
      <c r="HQ85" s="113"/>
      <c r="HR85" s="113"/>
      <c r="HS85" s="113"/>
      <c r="HT85" s="113"/>
      <c r="HU85" s="113"/>
    </row>
    <row r="86" spans="1:229" s="140" customFormat="1" ht="12.95">
      <c r="A86" s="113"/>
      <c r="B86" s="146" t="s">
        <v>139</v>
      </c>
      <c r="C86" s="145"/>
      <c r="D86" s="145"/>
      <c r="E86" s="146" t="s">
        <v>140</v>
      </c>
      <c r="F86" s="147"/>
      <c r="G86" s="110"/>
      <c r="H86" s="148" t="s">
        <v>141</v>
      </c>
      <c r="I86" s="143" t="s">
        <v>137</v>
      </c>
      <c r="J86" s="110"/>
      <c r="K86" s="149" t="s">
        <v>141</v>
      </c>
      <c r="L86" s="150" t="s">
        <v>137</v>
      </c>
      <c r="M86" s="151" t="s">
        <v>137</v>
      </c>
      <c r="N86" s="150"/>
      <c r="O86" s="231"/>
      <c r="P86" s="110"/>
      <c r="Q86" s="152">
        <f t="shared" si="23"/>
        <v>0</v>
      </c>
      <c r="R86" s="153">
        <f t="shared" si="24"/>
        <v>0</v>
      </c>
      <c r="S86" s="153">
        <f t="shared" si="25"/>
        <v>0</v>
      </c>
      <c r="T86" s="153">
        <f t="shared" si="26"/>
        <v>0</v>
      </c>
      <c r="U86" s="153">
        <f t="shared" si="27"/>
        <v>0</v>
      </c>
      <c r="V86" s="154">
        <f t="shared" si="28"/>
        <v>0</v>
      </c>
      <c r="W86" s="116"/>
      <c r="X86" s="155">
        <f t="shared" si="13"/>
        <v>0</v>
      </c>
      <c r="Y86" s="156">
        <f t="shared" si="14"/>
        <v>0</v>
      </c>
      <c r="Z86" s="156">
        <f t="shared" si="15"/>
        <v>0</v>
      </c>
      <c r="AA86" s="156">
        <f t="shared" si="16"/>
        <v>0</v>
      </c>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c r="GS86" s="113"/>
      <c r="GT86" s="113"/>
      <c r="GU86" s="113"/>
      <c r="GV86" s="113"/>
      <c r="GW86" s="113"/>
      <c r="GX86" s="113"/>
      <c r="GY86" s="113"/>
      <c r="GZ86" s="113"/>
      <c r="HA86" s="113"/>
      <c r="HB86" s="113"/>
      <c r="HC86" s="113"/>
      <c r="HD86" s="113"/>
      <c r="HE86" s="113"/>
      <c r="HF86" s="113"/>
      <c r="HG86" s="113"/>
      <c r="HH86" s="113"/>
      <c r="HI86" s="113"/>
      <c r="HJ86" s="113"/>
      <c r="HK86" s="113"/>
      <c r="HL86" s="113"/>
      <c r="HM86" s="113"/>
      <c r="HN86" s="113"/>
      <c r="HO86" s="113"/>
      <c r="HP86" s="113"/>
      <c r="HQ86" s="113"/>
      <c r="HR86" s="113"/>
      <c r="HS86" s="113"/>
      <c r="HT86" s="113"/>
      <c r="HU86" s="113"/>
    </row>
    <row r="87" spans="1:229" s="140" customFormat="1" ht="12.95">
      <c r="A87" s="113"/>
      <c r="B87" s="146" t="s">
        <v>139</v>
      </c>
      <c r="C87" s="145"/>
      <c r="D87" s="145"/>
      <c r="E87" s="146" t="s">
        <v>140</v>
      </c>
      <c r="F87" s="147"/>
      <c r="G87" s="110"/>
      <c r="H87" s="148" t="s">
        <v>141</v>
      </c>
      <c r="I87" s="143" t="s">
        <v>137</v>
      </c>
      <c r="J87" s="110"/>
      <c r="K87" s="149" t="s">
        <v>141</v>
      </c>
      <c r="L87" s="150" t="s">
        <v>137</v>
      </c>
      <c r="M87" s="151" t="s">
        <v>137</v>
      </c>
      <c r="N87" s="150"/>
      <c r="O87" s="231"/>
      <c r="P87" s="110"/>
      <c r="Q87" s="152">
        <f t="shared" si="23"/>
        <v>0</v>
      </c>
      <c r="R87" s="153">
        <f t="shared" si="24"/>
        <v>0</v>
      </c>
      <c r="S87" s="153">
        <f t="shared" si="25"/>
        <v>0</v>
      </c>
      <c r="T87" s="153">
        <f t="shared" si="26"/>
        <v>0</v>
      </c>
      <c r="U87" s="153">
        <f t="shared" si="27"/>
        <v>0</v>
      </c>
      <c r="V87" s="154">
        <f t="shared" si="28"/>
        <v>0</v>
      </c>
      <c r="W87" s="116"/>
      <c r="X87" s="155">
        <f t="shared" si="13"/>
        <v>0</v>
      </c>
      <c r="Y87" s="156">
        <f t="shared" si="14"/>
        <v>0</v>
      </c>
      <c r="Z87" s="156">
        <f t="shared" si="15"/>
        <v>0</v>
      </c>
      <c r="AA87" s="156">
        <f t="shared" si="16"/>
        <v>0</v>
      </c>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c r="GS87" s="113"/>
      <c r="GT87" s="113"/>
      <c r="GU87" s="113"/>
      <c r="GV87" s="113"/>
      <c r="GW87" s="113"/>
      <c r="GX87" s="113"/>
      <c r="GY87" s="113"/>
      <c r="GZ87" s="113"/>
      <c r="HA87" s="113"/>
      <c r="HB87" s="113"/>
      <c r="HC87" s="113"/>
      <c r="HD87" s="113"/>
      <c r="HE87" s="113"/>
      <c r="HF87" s="113"/>
      <c r="HG87" s="113"/>
      <c r="HH87" s="113"/>
      <c r="HI87" s="113"/>
      <c r="HJ87" s="113"/>
      <c r="HK87" s="113"/>
      <c r="HL87" s="113"/>
      <c r="HM87" s="113"/>
      <c r="HN87" s="113"/>
      <c r="HO87" s="113"/>
      <c r="HP87" s="113"/>
      <c r="HQ87" s="113"/>
      <c r="HR87" s="113"/>
      <c r="HS87" s="113"/>
      <c r="HT87" s="113"/>
      <c r="HU87" s="113"/>
    </row>
    <row r="88" spans="1:229" s="140" customFormat="1" ht="12.95">
      <c r="A88" s="113"/>
      <c r="B88" s="146" t="s">
        <v>139</v>
      </c>
      <c r="C88" s="145"/>
      <c r="D88" s="145"/>
      <c r="E88" s="146" t="s">
        <v>140</v>
      </c>
      <c r="F88" s="147"/>
      <c r="G88" s="110"/>
      <c r="H88" s="148" t="s">
        <v>141</v>
      </c>
      <c r="I88" s="143" t="s">
        <v>137</v>
      </c>
      <c r="J88" s="110"/>
      <c r="K88" s="149" t="s">
        <v>141</v>
      </c>
      <c r="L88" s="150" t="s">
        <v>137</v>
      </c>
      <c r="M88" s="151" t="s">
        <v>137</v>
      </c>
      <c r="N88" s="150"/>
      <c r="O88" s="231"/>
      <c r="P88" s="110"/>
      <c r="Q88" s="152">
        <f t="shared" si="23"/>
        <v>0</v>
      </c>
      <c r="R88" s="153">
        <f t="shared" si="24"/>
        <v>0</v>
      </c>
      <c r="S88" s="153">
        <f t="shared" si="25"/>
        <v>0</v>
      </c>
      <c r="T88" s="153">
        <f t="shared" si="26"/>
        <v>0</v>
      </c>
      <c r="U88" s="153">
        <f t="shared" si="27"/>
        <v>0</v>
      </c>
      <c r="V88" s="154">
        <f t="shared" si="28"/>
        <v>0</v>
      </c>
      <c r="W88" s="116"/>
      <c r="X88" s="155">
        <f t="shared" ref="X88:X151" si="29">IF(AND(K88="Not Waste",L88="Reusable"),F88,0)</f>
        <v>0</v>
      </c>
      <c r="Y88" s="156">
        <f t="shared" ref="Y88:Y151" si="30">IF(K88="Waste",F88,0)</f>
        <v>0</v>
      </c>
      <c r="Z88" s="156">
        <f t="shared" ref="Z88:Z151" si="31">IF(OR(M88=0.1,M88=0.2,M88=0.3,M88=0.4,M88=0.5,M88=0.6,M88=0.7,M88=0.8,M88=0.9,M88=1),F88*M88,0)</f>
        <v>0</v>
      </c>
      <c r="AA88" s="156">
        <f t="shared" ref="AA88:AA151" si="32">IF(K88="Waste",0,F88-Z88)</f>
        <v>0</v>
      </c>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c r="GS88" s="113"/>
      <c r="GT88" s="113"/>
      <c r="GU88" s="113"/>
      <c r="GV88" s="113"/>
      <c r="GW88" s="113"/>
      <c r="GX88" s="113"/>
      <c r="GY88" s="113"/>
      <c r="GZ88" s="113"/>
      <c r="HA88" s="113"/>
      <c r="HB88" s="113"/>
      <c r="HC88" s="113"/>
      <c r="HD88" s="113"/>
      <c r="HE88" s="113"/>
      <c r="HF88" s="113"/>
      <c r="HG88" s="113"/>
      <c r="HH88" s="113"/>
      <c r="HI88" s="113"/>
      <c r="HJ88" s="113"/>
      <c r="HK88" s="113"/>
      <c r="HL88" s="113"/>
      <c r="HM88" s="113"/>
      <c r="HN88" s="113"/>
      <c r="HO88" s="113"/>
      <c r="HP88" s="113"/>
      <c r="HQ88" s="113"/>
      <c r="HR88" s="113"/>
      <c r="HS88" s="113"/>
      <c r="HT88" s="113"/>
      <c r="HU88" s="113"/>
    </row>
    <row r="89" spans="1:229" s="140" customFormat="1" ht="12.95">
      <c r="A89" s="113"/>
      <c r="B89" s="146" t="s">
        <v>139</v>
      </c>
      <c r="C89" s="145"/>
      <c r="D89" s="145"/>
      <c r="E89" s="146" t="s">
        <v>140</v>
      </c>
      <c r="F89" s="147"/>
      <c r="G89" s="110"/>
      <c r="H89" s="148" t="s">
        <v>141</v>
      </c>
      <c r="I89" s="143" t="s">
        <v>137</v>
      </c>
      <c r="J89" s="110"/>
      <c r="K89" s="149" t="s">
        <v>141</v>
      </c>
      <c r="L89" s="150" t="s">
        <v>137</v>
      </c>
      <c r="M89" s="151" t="s">
        <v>137</v>
      </c>
      <c r="N89" s="150"/>
      <c r="O89" s="231"/>
      <c r="P89" s="110"/>
      <c r="Q89" s="152">
        <f t="shared" si="23"/>
        <v>0</v>
      </c>
      <c r="R89" s="153">
        <f t="shared" si="24"/>
        <v>0</v>
      </c>
      <c r="S89" s="153">
        <f t="shared" si="25"/>
        <v>0</v>
      </c>
      <c r="T89" s="153">
        <f t="shared" si="26"/>
        <v>0</v>
      </c>
      <c r="U89" s="153">
        <f t="shared" si="27"/>
        <v>0</v>
      </c>
      <c r="V89" s="154">
        <f t="shared" si="28"/>
        <v>0</v>
      </c>
      <c r="W89" s="116"/>
      <c r="X89" s="155">
        <f t="shared" si="29"/>
        <v>0</v>
      </c>
      <c r="Y89" s="156">
        <f t="shared" si="30"/>
        <v>0</v>
      </c>
      <c r="Z89" s="156">
        <f t="shared" si="31"/>
        <v>0</v>
      </c>
      <c r="AA89" s="156">
        <f t="shared" si="32"/>
        <v>0</v>
      </c>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c r="GZ89" s="113"/>
      <c r="HA89" s="113"/>
      <c r="HB89" s="113"/>
      <c r="HC89" s="113"/>
      <c r="HD89" s="113"/>
      <c r="HE89" s="113"/>
      <c r="HF89" s="113"/>
      <c r="HG89" s="113"/>
      <c r="HH89" s="113"/>
      <c r="HI89" s="113"/>
      <c r="HJ89" s="113"/>
      <c r="HK89" s="113"/>
      <c r="HL89" s="113"/>
      <c r="HM89" s="113"/>
      <c r="HN89" s="113"/>
      <c r="HO89" s="113"/>
      <c r="HP89" s="113"/>
      <c r="HQ89" s="113"/>
      <c r="HR89" s="113"/>
      <c r="HS89" s="113"/>
      <c r="HT89" s="113"/>
      <c r="HU89" s="113"/>
    </row>
    <row r="90" spans="1:229" s="140" customFormat="1" ht="12.95">
      <c r="A90" s="113"/>
      <c r="B90" s="146" t="s">
        <v>139</v>
      </c>
      <c r="C90" s="145"/>
      <c r="D90" s="145"/>
      <c r="E90" s="146" t="s">
        <v>140</v>
      </c>
      <c r="F90" s="147"/>
      <c r="G90" s="110"/>
      <c r="H90" s="148" t="s">
        <v>141</v>
      </c>
      <c r="I90" s="143" t="s">
        <v>137</v>
      </c>
      <c r="J90" s="110"/>
      <c r="K90" s="149" t="s">
        <v>141</v>
      </c>
      <c r="L90" s="150" t="s">
        <v>137</v>
      </c>
      <c r="M90" s="151" t="s">
        <v>137</v>
      </c>
      <c r="N90" s="150"/>
      <c r="O90" s="231"/>
      <c r="P90" s="110"/>
      <c r="Q90" s="152">
        <f t="shared" si="23"/>
        <v>0</v>
      </c>
      <c r="R90" s="153">
        <f t="shared" si="24"/>
        <v>0</v>
      </c>
      <c r="S90" s="153">
        <f t="shared" si="25"/>
        <v>0</v>
      </c>
      <c r="T90" s="153">
        <f t="shared" si="26"/>
        <v>0</v>
      </c>
      <c r="U90" s="153">
        <f t="shared" si="27"/>
        <v>0</v>
      </c>
      <c r="V90" s="154">
        <f t="shared" si="28"/>
        <v>0</v>
      </c>
      <c r="W90" s="116"/>
      <c r="X90" s="155">
        <f t="shared" si="29"/>
        <v>0</v>
      </c>
      <c r="Y90" s="156">
        <f t="shared" si="30"/>
        <v>0</v>
      </c>
      <c r="Z90" s="156">
        <f t="shared" si="31"/>
        <v>0</v>
      </c>
      <c r="AA90" s="156">
        <f t="shared" si="32"/>
        <v>0</v>
      </c>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c r="HI90" s="113"/>
      <c r="HJ90" s="113"/>
      <c r="HK90" s="113"/>
      <c r="HL90" s="113"/>
      <c r="HM90" s="113"/>
      <c r="HN90" s="113"/>
      <c r="HO90" s="113"/>
      <c r="HP90" s="113"/>
      <c r="HQ90" s="113"/>
      <c r="HR90" s="113"/>
      <c r="HS90" s="113"/>
      <c r="HT90" s="113"/>
      <c r="HU90" s="113"/>
    </row>
    <row r="91" spans="1:229" s="140" customFormat="1" ht="12.95">
      <c r="A91" s="113"/>
      <c r="B91" s="146" t="s">
        <v>139</v>
      </c>
      <c r="C91" s="145"/>
      <c r="D91" s="145"/>
      <c r="E91" s="146" t="s">
        <v>140</v>
      </c>
      <c r="F91" s="147"/>
      <c r="G91" s="110"/>
      <c r="H91" s="148" t="s">
        <v>141</v>
      </c>
      <c r="I91" s="143" t="s">
        <v>137</v>
      </c>
      <c r="J91" s="110"/>
      <c r="K91" s="149" t="s">
        <v>141</v>
      </c>
      <c r="L91" s="150" t="s">
        <v>137</v>
      </c>
      <c r="M91" s="151" t="s">
        <v>137</v>
      </c>
      <c r="N91" s="150"/>
      <c r="O91" s="231"/>
      <c r="P91" s="110"/>
      <c r="Q91" s="152">
        <f t="shared" si="23"/>
        <v>0</v>
      </c>
      <c r="R91" s="153">
        <f t="shared" si="24"/>
        <v>0</v>
      </c>
      <c r="S91" s="153">
        <f t="shared" si="25"/>
        <v>0</v>
      </c>
      <c r="T91" s="153">
        <f t="shared" si="26"/>
        <v>0</v>
      </c>
      <c r="U91" s="153">
        <f t="shared" si="27"/>
        <v>0</v>
      </c>
      <c r="V91" s="154">
        <f t="shared" si="28"/>
        <v>0</v>
      </c>
      <c r="W91" s="116"/>
      <c r="X91" s="155">
        <f t="shared" si="29"/>
        <v>0</v>
      </c>
      <c r="Y91" s="156">
        <f t="shared" si="30"/>
        <v>0</v>
      </c>
      <c r="Z91" s="156">
        <f t="shared" si="31"/>
        <v>0</v>
      </c>
      <c r="AA91" s="156">
        <f t="shared" si="32"/>
        <v>0</v>
      </c>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c r="HI91" s="113"/>
      <c r="HJ91" s="113"/>
      <c r="HK91" s="113"/>
      <c r="HL91" s="113"/>
      <c r="HM91" s="113"/>
      <c r="HN91" s="113"/>
      <c r="HO91" s="113"/>
      <c r="HP91" s="113"/>
      <c r="HQ91" s="113"/>
      <c r="HR91" s="113"/>
      <c r="HS91" s="113"/>
      <c r="HT91" s="113"/>
      <c r="HU91" s="113"/>
    </row>
    <row r="92" spans="1:229" s="140" customFormat="1" ht="12.95">
      <c r="A92" s="113"/>
      <c r="B92" s="146" t="s">
        <v>139</v>
      </c>
      <c r="C92" s="145"/>
      <c r="D92" s="145"/>
      <c r="E92" s="146" t="s">
        <v>140</v>
      </c>
      <c r="F92" s="147"/>
      <c r="G92" s="110"/>
      <c r="H92" s="148" t="s">
        <v>141</v>
      </c>
      <c r="I92" s="143" t="s">
        <v>137</v>
      </c>
      <c r="J92" s="110"/>
      <c r="K92" s="149" t="s">
        <v>141</v>
      </c>
      <c r="L92" s="150" t="s">
        <v>137</v>
      </c>
      <c r="M92" s="151" t="s">
        <v>137</v>
      </c>
      <c r="N92" s="150"/>
      <c r="O92" s="231"/>
      <c r="P92" s="110"/>
      <c r="Q92" s="152">
        <f t="shared" si="23"/>
        <v>0</v>
      </c>
      <c r="R92" s="153">
        <f t="shared" si="24"/>
        <v>0</v>
      </c>
      <c r="S92" s="153">
        <f t="shared" si="25"/>
        <v>0</v>
      </c>
      <c r="T92" s="153">
        <f t="shared" si="26"/>
        <v>0</v>
      </c>
      <c r="U92" s="153">
        <f t="shared" si="27"/>
        <v>0</v>
      </c>
      <c r="V92" s="154">
        <f t="shared" si="28"/>
        <v>0</v>
      </c>
      <c r="W92" s="116"/>
      <c r="X92" s="155">
        <f t="shared" si="29"/>
        <v>0</v>
      </c>
      <c r="Y92" s="156">
        <f t="shared" si="30"/>
        <v>0</v>
      </c>
      <c r="Z92" s="156">
        <f t="shared" si="31"/>
        <v>0</v>
      </c>
      <c r="AA92" s="156">
        <f t="shared" si="32"/>
        <v>0</v>
      </c>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c r="GS92" s="113"/>
      <c r="GT92" s="113"/>
      <c r="GU92" s="113"/>
      <c r="GV92" s="113"/>
      <c r="GW92" s="113"/>
      <c r="GX92" s="113"/>
      <c r="GY92" s="113"/>
      <c r="GZ92" s="113"/>
      <c r="HA92" s="113"/>
      <c r="HB92" s="113"/>
      <c r="HC92" s="113"/>
      <c r="HD92" s="113"/>
      <c r="HE92" s="113"/>
      <c r="HF92" s="113"/>
      <c r="HG92" s="113"/>
      <c r="HH92" s="113"/>
      <c r="HI92" s="113"/>
      <c r="HJ92" s="113"/>
      <c r="HK92" s="113"/>
      <c r="HL92" s="113"/>
      <c r="HM92" s="113"/>
      <c r="HN92" s="113"/>
      <c r="HO92" s="113"/>
      <c r="HP92" s="113"/>
      <c r="HQ92" s="113"/>
      <c r="HR92" s="113"/>
      <c r="HS92" s="113"/>
      <c r="HT92" s="113"/>
      <c r="HU92" s="113"/>
    </row>
    <row r="93" spans="1:229" s="140" customFormat="1" ht="12.95">
      <c r="A93" s="113"/>
      <c r="B93" s="146" t="s">
        <v>139</v>
      </c>
      <c r="C93" s="145"/>
      <c r="D93" s="145"/>
      <c r="E93" s="146" t="s">
        <v>140</v>
      </c>
      <c r="F93" s="147"/>
      <c r="G93" s="110"/>
      <c r="H93" s="148" t="s">
        <v>141</v>
      </c>
      <c r="I93" s="143" t="s">
        <v>137</v>
      </c>
      <c r="J93" s="110"/>
      <c r="K93" s="149" t="s">
        <v>141</v>
      </c>
      <c r="L93" s="150" t="s">
        <v>137</v>
      </c>
      <c r="M93" s="151" t="s">
        <v>137</v>
      </c>
      <c r="N93" s="150"/>
      <c r="O93" s="231"/>
      <c r="P93" s="110"/>
      <c r="Q93" s="152">
        <f t="shared" si="23"/>
        <v>0</v>
      </c>
      <c r="R93" s="153">
        <f t="shared" si="24"/>
        <v>0</v>
      </c>
      <c r="S93" s="153">
        <f t="shared" si="25"/>
        <v>0</v>
      </c>
      <c r="T93" s="153">
        <f t="shared" si="26"/>
        <v>0</v>
      </c>
      <c r="U93" s="153">
        <f t="shared" si="27"/>
        <v>0</v>
      </c>
      <c r="V93" s="154">
        <f t="shared" si="28"/>
        <v>0</v>
      </c>
      <c r="W93" s="116"/>
      <c r="X93" s="155">
        <f t="shared" si="29"/>
        <v>0</v>
      </c>
      <c r="Y93" s="156">
        <f t="shared" si="30"/>
        <v>0</v>
      </c>
      <c r="Z93" s="156">
        <f t="shared" si="31"/>
        <v>0</v>
      </c>
      <c r="AA93" s="156">
        <f t="shared" si="32"/>
        <v>0</v>
      </c>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c r="GS93" s="113"/>
      <c r="GT93" s="113"/>
      <c r="GU93" s="113"/>
      <c r="GV93" s="113"/>
      <c r="GW93" s="113"/>
      <c r="GX93" s="113"/>
      <c r="GY93" s="113"/>
      <c r="GZ93" s="113"/>
      <c r="HA93" s="113"/>
      <c r="HB93" s="113"/>
      <c r="HC93" s="113"/>
      <c r="HD93" s="113"/>
      <c r="HE93" s="113"/>
      <c r="HF93" s="113"/>
      <c r="HG93" s="113"/>
      <c r="HH93" s="113"/>
      <c r="HI93" s="113"/>
      <c r="HJ93" s="113"/>
      <c r="HK93" s="113"/>
      <c r="HL93" s="113"/>
      <c r="HM93" s="113"/>
      <c r="HN93" s="113"/>
      <c r="HO93" s="113"/>
      <c r="HP93" s="113"/>
      <c r="HQ93" s="113"/>
      <c r="HR93" s="113"/>
      <c r="HS93" s="113"/>
      <c r="HT93" s="113"/>
      <c r="HU93" s="113"/>
    </row>
    <row r="94" spans="1:229" s="140" customFormat="1" ht="12.95">
      <c r="A94" s="113"/>
      <c r="B94" s="146" t="s">
        <v>139</v>
      </c>
      <c r="C94" s="145"/>
      <c r="D94" s="145"/>
      <c r="E94" s="146" t="s">
        <v>140</v>
      </c>
      <c r="F94" s="147"/>
      <c r="G94" s="110"/>
      <c r="H94" s="148" t="s">
        <v>141</v>
      </c>
      <c r="I94" s="143" t="s">
        <v>137</v>
      </c>
      <c r="J94" s="110"/>
      <c r="K94" s="149" t="s">
        <v>141</v>
      </c>
      <c r="L94" s="150" t="s">
        <v>137</v>
      </c>
      <c r="M94" s="151" t="s">
        <v>137</v>
      </c>
      <c r="N94" s="150"/>
      <c r="O94" s="231"/>
      <c r="P94" s="110"/>
      <c r="Q94" s="152">
        <f t="shared" si="23"/>
        <v>0</v>
      </c>
      <c r="R94" s="153">
        <f t="shared" si="24"/>
        <v>0</v>
      </c>
      <c r="S94" s="153">
        <f t="shared" si="25"/>
        <v>0</v>
      </c>
      <c r="T94" s="153">
        <f t="shared" si="26"/>
        <v>0</v>
      </c>
      <c r="U94" s="153">
        <f t="shared" si="27"/>
        <v>0</v>
      </c>
      <c r="V94" s="154">
        <f t="shared" si="28"/>
        <v>0</v>
      </c>
      <c r="W94" s="116"/>
      <c r="X94" s="155">
        <f t="shared" si="29"/>
        <v>0</v>
      </c>
      <c r="Y94" s="156">
        <f t="shared" si="30"/>
        <v>0</v>
      </c>
      <c r="Z94" s="156">
        <f t="shared" si="31"/>
        <v>0</v>
      </c>
      <c r="AA94" s="156">
        <f t="shared" si="32"/>
        <v>0</v>
      </c>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c r="GZ94" s="113"/>
      <c r="HA94" s="113"/>
      <c r="HB94" s="113"/>
      <c r="HC94" s="113"/>
      <c r="HD94" s="113"/>
      <c r="HE94" s="113"/>
      <c r="HF94" s="113"/>
      <c r="HG94" s="113"/>
      <c r="HH94" s="113"/>
      <c r="HI94" s="113"/>
      <c r="HJ94" s="113"/>
      <c r="HK94" s="113"/>
      <c r="HL94" s="113"/>
      <c r="HM94" s="113"/>
      <c r="HN94" s="113"/>
      <c r="HO94" s="113"/>
      <c r="HP94" s="113"/>
      <c r="HQ94" s="113"/>
      <c r="HR94" s="113"/>
      <c r="HS94" s="113"/>
      <c r="HT94" s="113"/>
      <c r="HU94" s="113"/>
    </row>
    <row r="95" spans="1:229" s="140" customFormat="1" ht="12.95">
      <c r="A95" s="113"/>
      <c r="B95" s="146" t="s">
        <v>139</v>
      </c>
      <c r="C95" s="145"/>
      <c r="D95" s="145"/>
      <c r="E95" s="146" t="s">
        <v>140</v>
      </c>
      <c r="F95" s="147"/>
      <c r="G95" s="110"/>
      <c r="H95" s="148" t="s">
        <v>141</v>
      </c>
      <c r="I95" s="143" t="s">
        <v>137</v>
      </c>
      <c r="J95" s="110"/>
      <c r="K95" s="149" t="s">
        <v>141</v>
      </c>
      <c r="L95" s="150" t="s">
        <v>137</v>
      </c>
      <c r="M95" s="151" t="s">
        <v>137</v>
      </c>
      <c r="N95" s="150"/>
      <c r="O95" s="231"/>
      <c r="P95" s="110"/>
      <c r="Q95" s="152">
        <f t="shared" si="23"/>
        <v>0</v>
      </c>
      <c r="R95" s="153">
        <f t="shared" si="24"/>
        <v>0</v>
      </c>
      <c r="S95" s="153">
        <f t="shared" si="25"/>
        <v>0</v>
      </c>
      <c r="T95" s="153">
        <f t="shared" si="26"/>
        <v>0</v>
      </c>
      <c r="U95" s="153">
        <f t="shared" si="27"/>
        <v>0</v>
      </c>
      <c r="V95" s="154">
        <f t="shared" si="28"/>
        <v>0</v>
      </c>
      <c r="W95" s="116"/>
      <c r="X95" s="155">
        <f t="shared" si="29"/>
        <v>0</v>
      </c>
      <c r="Y95" s="156">
        <f t="shared" si="30"/>
        <v>0</v>
      </c>
      <c r="Z95" s="156">
        <f t="shared" si="31"/>
        <v>0</v>
      </c>
      <c r="AA95" s="156">
        <f t="shared" si="32"/>
        <v>0</v>
      </c>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c r="GS95" s="113"/>
      <c r="GT95" s="113"/>
      <c r="GU95" s="113"/>
      <c r="GV95" s="113"/>
      <c r="GW95" s="113"/>
      <c r="GX95" s="113"/>
      <c r="GY95" s="113"/>
      <c r="GZ95" s="113"/>
      <c r="HA95" s="113"/>
      <c r="HB95" s="113"/>
      <c r="HC95" s="113"/>
      <c r="HD95" s="113"/>
      <c r="HE95" s="113"/>
      <c r="HF95" s="113"/>
      <c r="HG95" s="113"/>
      <c r="HH95" s="113"/>
      <c r="HI95" s="113"/>
      <c r="HJ95" s="113"/>
      <c r="HK95" s="113"/>
      <c r="HL95" s="113"/>
      <c r="HM95" s="113"/>
      <c r="HN95" s="113"/>
      <c r="HO95" s="113"/>
      <c r="HP95" s="113"/>
      <c r="HQ95" s="113"/>
      <c r="HR95" s="113"/>
      <c r="HS95" s="113"/>
      <c r="HT95" s="113"/>
      <c r="HU95" s="113"/>
    </row>
    <row r="96" spans="1:229" s="140" customFormat="1" ht="12.95">
      <c r="A96" s="113"/>
      <c r="B96" s="146" t="s">
        <v>139</v>
      </c>
      <c r="C96" s="145"/>
      <c r="D96" s="145"/>
      <c r="E96" s="146" t="s">
        <v>140</v>
      </c>
      <c r="F96" s="147"/>
      <c r="G96" s="110"/>
      <c r="H96" s="148" t="s">
        <v>141</v>
      </c>
      <c r="I96" s="143" t="s">
        <v>137</v>
      </c>
      <c r="J96" s="110"/>
      <c r="K96" s="149" t="s">
        <v>141</v>
      </c>
      <c r="L96" s="150" t="s">
        <v>137</v>
      </c>
      <c r="M96" s="151" t="s">
        <v>137</v>
      </c>
      <c r="N96" s="150"/>
      <c r="O96" s="231"/>
      <c r="P96" s="110"/>
      <c r="Q96" s="152">
        <f t="shared" si="23"/>
        <v>0</v>
      </c>
      <c r="R96" s="153">
        <f t="shared" si="24"/>
        <v>0</v>
      </c>
      <c r="S96" s="153">
        <f t="shared" si="25"/>
        <v>0</v>
      </c>
      <c r="T96" s="153">
        <f t="shared" si="26"/>
        <v>0</v>
      </c>
      <c r="U96" s="153">
        <f t="shared" si="27"/>
        <v>0</v>
      </c>
      <c r="V96" s="154">
        <f t="shared" si="28"/>
        <v>0</v>
      </c>
      <c r="W96" s="116"/>
      <c r="X96" s="155">
        <f t="shared" si="29"/>
        <v>0</v>
      </c>
      <c r="Y96" s="156">
        <f t="shared" si="30"/>
        <v>0</v>
      </c>
      <c r="Z96" s="156">
        <f t="shared" si="31"/>
        <v>0</v>
      </c>
      <c r="AA96" s="156">
        <f t="shared" si="32"/>
        <v>0</v>
      </c>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c r="HI96" s="113"/>
      <c r="HJ96" s="113"/>
      <c r="HK96" s="113"/>
      <c r="HL96" s="113"/>
      <c r="HM96" s="113"/>
      <c r="HN96" s="113"/>
      <c r="HO96" s="113"/>
      <c r="HP96" s="113"/>
      <c r="HQ96" s="113"/>
      <c r="HR96" s="113"/>
      <c r="HS96" s="113"/>
      <c r="HT96" s="113"/>
      <c r="HU96" s="113"/>
    </row>
    <row r="97" spans="1:229" s="140" customFormat="1" ht="12.95">
      <c r="A97" s="113"/>
      <c r="B97" s="146" t="s">
        <v>139</v>
      </c>
      <c r="C97" s="145"/>
      <c r="D97" s="145"/>
      <c r="E97" s="146" t="s">
        <v>140</v>
      </c>
      <c r="F97" s="147"/>
      <c r="G97" s="110"/>
      <c r="H97" s="148" t="s">
        <v>141</v>
      </c>
      <c r="I97" s="143" t="s">
        <v>137</v>
      </c>
      <c r="J97" s="110"/>
      <c r="K97" s="149" t="s">
        <v>141</v>
      </c>
      <c r="L97" s="150" t="s">
        <v>137</v>
      </c>
      <c r="M97" s="151" t="s">
        <v>137</v>
      </c>
      <c r="N97" s="150"/>
      <c r="O97" s="231"/>
      <c r="P97" s="110"/>
      <c r="Q97" s="152">
        <f t="shared" si="23"/>
        <v>0</v>
      </c>
      <c r="R97" s="153">
        <f t="shared" si="24"/>
        <v>0</v>
      </c>
      <c r="S97" s="153">
        <f t="shared" si="25"/>
        <v>0</v>
      </c>
      <c r="T97" s="153">
        <f t="shared" si="26"/>
        <v>0</v>
      </c>
      <c r="U97" s="153">
        <f t="shared" si="27"/>
        <v>0</v>
      </c>
      <c r="V97" s="154">
        <f t="shared" si="28"/>
        <v>0</v>
      </c>
      <c r="W97" s="116"/>
      <c r="X97" s="155">
        <f t="shared" si="29"/>
        <v>0</v>
      </c>
      <c r="Y97" s="156">
        <f t="shared" si="30"/>
        <v>0</v>
      </c>
      <c r="Z97" s="156">
        <f t="shared" si="31"/>
        <v>0</v>
      </c>
      <c r="AA97" s="156">
        <f t="shared" si="32"/>
        <v>0</v>
      </c>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c r="GS97" s="113"/>
      <c r="GT97" s="113"/>
      <c r="GU97" s="113"/>
      <c r="GV97" s="113"/>
      <c r="GW97" s="113"/>
      <c r="GX97" s="113"/>
      <c r="GY97" s="113"/>
      <c r="GZ97" s="113"/>
      <c r="HA97" s="113"/>
      <c r="HB97" s="113"/>
      <c r="HC97" s="113"/>
      <c r="HD97" s="113"/>
      <c r="HE97" s="113"/>
      <c r="HF97" s="113"/>
      <c r="HG97" s="113"/>
      <c r="HH97" s="113"/>
      <c r="HI97" s="113"/>
      <c r="HJ97" s="113"/>
      <c r="HK97" s="113"/>
      <c r="HL97" s="113"/>
      <c r="HM97" s="113"/>
      <c r="HN97" s="113"/>
      <c r="HO97" s="113"/>
      <c r="HP97" s="113"/>
      <c r="HQ97" s="113"/>
      <c r="HR97" s="113"/>
      <c r="HS97" s="113"/>
      <c r="HT97" s="113"/>
      <c r="HU97" s="113"/>
    </row>
    <row r="98" spans="1:229" s="140" customFormat="1" ht="12.95">
      <c r="A98" s="113"/>
      <c r="B98" s="146" t="s">
        <v>139</v>
      </c>
      <c r="C98" s="145"/>
      <c r="D98" s="145"/>
      <c r="E98" s="146" t="s">
        <v>140</v>
      </c>
      <c r="F98" s="147"/>
      <c r="G98" s="110"/>
      <c r="H98" s="148" t="s">
        <v>141</v>
      </c>
      <c r="I98" s="143" t="s">
        <v>137</v>
      </c>
      <c r="J98" s="110"/>
      <c r="K98" s="149" t="s">
        <v>141</v>
      </c>
      <c r="L98" s="150" t="s">
        <v>137</v>
      </c>
      <c r="M98" s="151" t="s">
        <v>137</v>
      </c>
      <c r="N98" s="150"/>
      <c r="O98" s="231"/>
      <c r="P98" s="110"/>
      <c r="Q98" s="152">
        <f t="shared" si="23"/>
        <v>0</v>
      </c>
      <c r="R98" s="153">
        <f t="shared" si="24"/>
        <v>0</v>
      </c>
      <c r="S98" s="153">
        <f t="shared" si="25"/>
        <v>0</v>
      </c>
      <c r="T98" s="153">
        <f t="shared" si="26"/>
        <v>0</v>
      </c>
      <c r="U98" s="153">
        <f t="shared" si="27"/>
        <v>0</v>
      </c>
      <c r="V98" s="154">
        <f t="shared" si="28"/>
        <v>0</v>
      </c>
      <c r="W98" s="116"/>
      <c r="X98" s="155">
        <f t="shared" si="29"/>
        <v>0</v>
      </c>
      <c r="Y98" s="156">
        <f t="shared" si="30"/>
        <v>0</v>
      </c>
      <c r="Z98" s="156">
        <f t="shared" si="31"/>
        <v>0</v>
      </c>
      <c r="AA98" s="156">
        <f t="shared" si="32"/>
        <v>0</v>
      </c>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K98" s="113"/>
      <c r="DL98" s="113"/>
      <c r="DM98" s="113"/>
      <c r="DN98" s="113"/>
      <c r="DO98" s="113"/>
      <c r="DP98" s="113"/>
      <c r="DQ98" s="113"/>
      <c r="DR98" s="113"/>
      <c r="DS98" s="113"/>
      <c r="DT98" s="113"/>
      <c r="DU98" s="113"/>
      <c r="DV98" s="113"/>
      <c r="DW98" s="113"/>
      <c r="DX98" s="113"/>
      <c r="DY98" s="113"/>
      <c r="DZ98" s="113"/>
      <c r="EA98" s="113"/>
      <c r="EB98" s="113"/>
      <c r="EC98" s="113"/>
      <c r="ED98" s="113"/>
      <c r="EE98" s="113"/>
      <c r="EF98" s="113"/>
      <c r="EG98" s="113"/>
      <c r="EH98" s="113"/>
      <c r="EI98" s="113"/>
      <c r="EJ98" s="113"/>
      <c r="EK98" s="113"/>
      <c r="EL98" s="113"/>
      <c r="EM98" s="113"/>
      <c r="EN98" s="113"/>
      <c r="EO98" s="113"/>
      <c r="EP98" s="113"/>
      <c r="EQ98" s="113"/>
      <c r="ER98" s="113"/>
      <c r="ES98" s="113"/>
      <c r="ET98" s="113"/>
      <c r="EU98" s="113"/>
      <c r="EV98" s="113"/>
      <c r="EW98" s="113"/>
      <c r="EX98" s="113"/>
      <c r="EY98" s="113"/>
      <c r="EZ98" s="113"/>
      <c r="FA98" s="113"/>
      <c r="FB98" s="113"/>
      <c r="FC98" s="113"/>
      <c r="FD98" s="113"/>
      <c r="FE98" s="113"/>
      <c r="FF98" s="113"/>
      <c r="FG98" s="113"/>
      <c r="FH98" s="113"/>
      <c r="FI98" s="113"/>
      <c r="FJ98" s="113"/>
      <c r="FK98" s="113"/>
      <c r="FL98" s="113"/>
      <c r="FM98" s="113"/>
      <c r="FN98" s="113"/>
      <c r="FO98" s="113"/>
      <c r="FP98" s="113"/>
      <c r="FQ98" s="113"/>
      <c r="FR98" s="113"/>
      <c r="FS98" s="113"/>
      <c r="FT98" s="113"/>
      <c r="FU98" s="113"/>
      <c r="FV98" s="113"/>
      <c r="FW98" s="113"/>
      <c r="FX98" s="113"/>
      <c r="FY98" s="113"/>
      <c r="FZ98" s="113"/>
      <c r="GA98" s="113"/>
      <c r="GB98" s="113"/>
      <c r="GC98" s="113"/>
      <c r="GD98" s="113"/>
      <c r="GE98" s="113"/>
      <c r="GF98" s="113"/>
      <c r="GG98" s="113"/>
      <c r="GH98" s="113"/>
      <c r="GI98" s="113"/>
      <c r="GJ98" s="113"/>
      <c r="GK98" s="113"/>
      <c r="GL98" s="113"/>
      <c r="GM98" s="113"/>
      <c r="GN98" s="113"/>
      <c r="GO98" s="113"/>
      <c r="GP98" s="113"/>
      <c r="GQ98" s="113"/>
      <c r="GR98" s="113"/>
      <c r="GS98" s="113"/>
      <c r="GT98" s="113"/>
      <c r="GU98" s="113"/>
      <c r="GV98" s="113"/>
      <c r="GW98" s="113"/>
      <c r="GX98" s="113"/>
      <c r="GY98" s="113"/>
      <c r="GZ98" s="113"/>
      <c r="HA98" s="113"/>
      <c r="HB98" s="113"/>
      <c r="HC98" s="113"/>
      <c r="HD98" s="113"/>
      <c r="HE98" s="113"/>
      <c r="HF98" s="113"/>
      <c r="HG98" s="113"/>
      <c r="HH98" s="113"/>
      <c r="HI98" s="113"/>
      <c r="HJ98" s="113"/>
      <c r="HK98" s="113"/>
      <c r="HL98" s="113"/>
      <c r="HM98" s="113"/>
      <c r="HN98" s="113"/>
      <c r="HO98" s="113"/>
      <c r="HP98" s="113"/>
      <c r="HQ98" s="113"/>
      <c r="HR98" s="113"/>
      <c r="HS98" s="113"/>
      <c r="HT98" s="113"/>
      <c r="HU98" s="113"/>
    </row>
    <row r="99" spans="1:229" s="140" customFormat="1" ht="12.95">
      <c r="A99" s="113"/>
      <c r="B99" s="146" t="s">
        <v>139</v>
      </c>
      <c r="C99" s="145"/>
      <c r="D99" s="145"/>
      <c r="E99" s="146" t="s">
        <v>140</v>
      </c>
      <c r="F99" s="147"/>
      <c r="G99" s="110"/>
      <c r="H99" s="148" t="s">
        <v>141</v>
      </c>
      <c r="I99" s="143" t="s">
        <v>137</v>
      </c>
      <c r="J99" s="110"/>
      <c r="K99" s="149" t="s">
        <v>141</v>
      </c>
      <c r="L99" s="150" t="s">
        <v>137</v>
      </c>
      <c r="M99" s="151" t="s">
        <v>137</v>
      </c>
      <c r="N99" s="150"/>
      <c r="O99" s="231"/>
      <c r="P99" s="110"/>
      <c r="Q99" s="152">
        <f t="shared" si="23"/>
        <v>0</v>
      </c>
      <c r="R99" s="153">
        <f t="shared" si="24"/>
        <v>0</v>
      </c>
      <c r="S99" s="153">
        <f t="shared" si="25"/>
        <v>0</v>
      </c>
      <c r="T99" s="153">
        <f t="shared" si="26"/>
        <v>0</v>
      </c>
      <c r="U99" s="153">
        <f t="shared" si="27"/>
        <v>0</v>
      </c>
      <c r="V99" s="154">
        <f t="shared" si="28"/>
        <v>0</v>
      </c>
      <c r="W99" s="116"/>
      <c r="X99" s="155">
        <f t="shared" si="29"/>
        <v>0</v>
      </c>
      <c r="Y99" s="156">
        <f t="shared" si="30"/>
        <v>0</v>
      </c>
      <c r="Z99" s="156">
        <f t="shared" si="31"/>
        <v>0</v>
      </c>
      <c r="AA99" s="156">
        <f t="shared" si="32"/>
        <v>0</v>
      </c>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3"/>
      <c r="DS99" s="113"/>
      <c r="DT99" s="113"/>
      <c r="DU99" s="113"/>
      <c r="DV99" s="113"/>
      <c r="DW99" s="113"/>
      <c r="DX99" s="113"/>
      <c r="DY99" s="113"/>
      <c r="DZ99" s="113"/>
      <c r="EA99" s="113"/>
      <c r="EB99" s="113"/>
      <c r="EC99" s="113"/>
      <c r="ED99" s="113"/>
      <c r="EE99" s="113"/>
      <c r="EF99" s="113"/>
      <c r="EG99" s="113"/>
      <c r="EH99" s="113"/>
      <c r="EI99" s="113"/>
      <c r="EJ99" s="113"/>
      <c r="EK99" s="113"/>
      <c r="EL99" s="113"/>
      <c r="EM99" s="113"/>
      <c r="EN99" s="113"/>
      <c r="EO99" s="113"/>
      <c r="EP99" s="113"/>
      <c r="EQ99" s="113"/>
      <c r="ER99" s="113"/>
      <c r="ES99" s="113"/>
      <c r="ET99" s="113"/>
      <c r="EU99" s="113"/>
      <c r="EV99" s="113"/>
      <c r="EW99" s="113"/>
      <c r="EX99" s="113"/>
      <c r="EY99" s="113"/>
      <c r="EZ99" s="113"/>
      <c r="FA99" s="113"/>
      <c r="FB99" s="113"/>
      <c r="FC99" s="113"/>
      <c r="FD99" s="113"/>
      <c r="FE99" s="113"/>
      <c r="FF99" s="113"/>
      <c r="FG99" s="113"/>
      <c r="FH99" s="113"/>
      <c r="FI99" s="113"/>
      <c r="FJ99" s="113"/>
      <c r="FK99" s="113"/>
      <c r="FL99" s="113"/>
      <c r="FM99" s="113"/>
      <c r="FN99" s="113"/>
      <c r="FO99" s="113"/>
      <c r="FP99" s="113"/>
      <c r="FQ99" s="113"/>
      <c r="FR99" s="113"/>
      <c r="FS99" s="113"/>
      <c r="FT99" s="113"/>
      <c r="FU99" s="113"/>
      <c r="FV99" s="113"/>
      <c r="FW99" s="113"/>
      <c r="FX99" s="113"/>
      <c r="FY99" s="113"/>
      <c r="FZ99" s="113"/>
      <c r="GA99" s="113"/>
      <c r="GB99" s="113"/>
      <c r="GC99" s="113"/>
      <c r="GD99" s="113"/>
      <c r="GE99" s="113"/>
      <c r="GF99" s="113"/>
      <c r="GG99" s="113"/>
      <c r="GH99" s="113"/>
      <c r="GI99" s="113"/>
      <c r="GJ99" s="113"/>
      <c r="GK99" s="113"/>
      <c r="GL99" s="113"/>
      <c r="GM99" s="113"/>
      <c r="GN99" s="113"/>
      <c r="GO99" s="113"/>
      <c r="GP99" s="113"/>
      <c r="GQ99" s="113"/>
      <c r="GR99" s="113"/>
      <c r="GS99" s="113"/>
      <c r="GT99" s="113"/>
      <c r="GU99" s="113"/>
      <c r="GV99" s="113"/>
      <c r="GW99" s="113"/>
      <c r="GX99" s="113"/>
      <c r="GY99" s="113"/>
      <c r="GZ99" s="113"/>
      <c r="HA99" s="113"/>
      <c r="HB99" s="113"/>
      <c r="HC99" s="113"/>
      <c r="HD99" s="113"/>
      <c r="HE99" s="113"/>
      <c r="HF99" s="113"/>
      <c r="HG99" s="113"/>
      <c r="HH99" s="113"/>
      <c r="HI99" s="113"/>
      <c r="HJ99" s="113"/>
      <c r="HK99" s="113"/>
      <c r="HL99" s="113"/>
      <c r="HM99" s="113"/>
      <c r="HN99" s="113"/>
      <c r="HO99" s="113"/>
      <c r="HP99" s="113"/>
      <c r="HQ99" s="113"/>
      <c r="HR99" s="113"/>
      <c r="HS99" s="113"/>
      <c r="HT99" s="113"/>
      <c r="HU99" s="113"/>
    </row>
    <row r="100" spans="1:229" s="140" customFormat="1" ht="12.95">
      <c r="A100" s="113"/>
      <c r="B100" s="146" t="s">
        <v>139</v>
      </c>
      <c r="C100" s="145"/>
      <c r="D100" s="145"/>
      <c r="E100" s="146" t="s">
        <v>140</v>
      </c>
      <c r="F100" s="147"/>
      <c r="G100" s="110"/>
      <c r="H100" s="148" t="s">
        <v>141</v>
      </c>
      <c r="I100" s="143" t="s">
        <v>137</v>
      </c>
      <c r="J100" s="110"/>
      <c r="K100" s="149" t="s">
        <v>141</v>
      </c>
      <c r="L100" s="150" t="s">
        <v>137</v>
      </c>
      <c r="M100" s="151" t="s">
        <v>137</v>
      </c>
      <c r="N100" s="150"/>
      <c r="O100" s="231"/>
      <c r="P100" s="110"/>
      <c r="Q100" s="152">
        <f t="shared" si="23"/>
        <v>0</v>
      </c>
      <c r="R100" s="153">
        <f t="shared" si="24"/>
        <v>0</v>
      </c>
      <c r="S100" s="153">
        <f t="shared" si="25"/>
        <v>0</v>
      </c>
      <c r="T100" s="153">
        <f t="shared" si="26"/>
        <v>0</v>
      </c>
      <c r="U100" s="153">
        <f t="shared" si="27"/>
        <v>0</v>
      </c>
      <c r="V100" s="154">
        <f t="shared" si="28"/>
        <v>0</v>
      </c>
      <c r="W100" s="116"/>
      <c r="X100" s="155">
        <f t="shared" si="29"/>
        <v>0</v>
      </c>
      <c r="Y100" s="156">
        <f t="shared" si="30"/>
        <v>0</v>
      </c>
      <c r="Z100" s="156">
        <f t="shared" si="31"/>
        <v>0</v>
      </c>
      <c r="AA100" s="156">
        <f t="shared" si="32"/>
        <v>0</v>
      </c>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c r="DW100" s="113"/>
      <c r="DX100" s="113"/>
      <c r="DY100" s="113"/>
      <c r="DZ100" s="113"/>
      <c r="EA100" s="113"/>
      <c r="EB100" s="113"/>
      <c r="EC100" s="113"/>
      <c r="ED100" s="113"/>
      <c r="EE100" s="113"/>
      <c r="EF100" s="113"/>
      <c r="EG100" s="113"/>
      <c r="EH100" s="113"/>
      <c r="EI100" s="113"/>
      <c r="EJ100" s="113"/>
      <c r="EK100" s="113"/>
      <c r="EL100" s="113"/>
      <c r="EM100" s="113"/>
      <c r="EN100" s="113"/>
      <c r="EO100" s="113"/>
      <c r="EP100" s="113"/>
      <c r="EQ100" s="113"/>
      <c r="ER100" s="113"/>
      <c r="ES100" s="113"/>
      <c r="ET100" s="113"/>
      <c r="EU100" s="113"/>
      <c r="EV100" s="113"/>
      <c r="EW100" s="113"/>
      <c r="EX100" s="113"/>
      <c r="EY100" s="113"/>
      <c r="EZ100" s="113"/>
      <c r="FA100" s="113"/>
      <c r="FB100" s="113"/>
      <c r="FC100" s="113"/>
      <c r="FD100" s="113"/>
      <c r="FE100" s="113"/>
      <c r="FF100" s="113"/>
      <c r="FG100" s="113"/>
      <c r="FH100" s="113"/>
      <c r="FI100" s="113"/>
      <c r="FJ100" s="113"/>
      <c r="FK100" s="113"/>
      <c r="FL100" s="113"/>
      <c r="FM100" s="113"/>
      <c r="FN100" s="113"/>
      <c r="FO100" s="113"/>
      <c r="FP100" s="113"/>
      <c r="FQ100" s="113"/>
      <c r="FR100" s="113"/>
      <c r="FS100" s="113"/>
      <c r="FT100" s="113"/>
      <c r="FU100" s="113"/>
      <c r="FV100" s="113"/>
      <c r="FW100" s="113"/>
      <c r="FX100" s="113"/>
      <c r="FY100" s="113"/>
      <c r="FZ100" s="113"/>
      <c r="GA100" s="113"/>
      <c r="GB100" s="113"/>
      <c r="GC100" s="113"/>
      <c r="GD100" s="113"/>
      <c r="GE100" s="113"/>
      <c r="GF100" s="113"/>
      <c r="GG100" s="113"/>
      <c r="GH100" s="113"/>
      <c r="GI100" s="113"/>
      <c r="GJ100" s="113"/>
      <c r="GK100" s="113"/>
      <c r="GL100" s="113"/>
      <c r="GM100" s="113"/>
      <c r="GN100" s="113"/>
      <c r="GO100" s="113"/>
      <c r="GP100" s="113"/>
      <c r="GQ100" s="113"/>
      <c r="GR100" s="113"/>
      <c r="GS100" s="113"/>
      <c r="GT100" s="113"/>
      <c r="GU100" s="113"/>
      <c r="GV100" s="113"/>
      <c r="GW100" s="113"/>
      <c r="GX100" s="113"/>
      <c r="GY100" s="113"/>
      <c r="GZ100" s="113"/>
      <c r="HA100" s="113"/>
      <c r="HB100" s="113"/>
      <c r="HC100" s="113"/>
      <c r="HD100" s="113"/>
      <c r="HE100" s="113"/>
      <c r="HF100" s="113"/>
      <c r="HG100" s="113"/>
      <c r="HH100" s="113"/>
      <c r="HI100" s="113"/>
      <c r="HJ100" s="113"/>
      <c r="HK100" s="113"/>
      <c r="HL100" s="113"/>
      <c r="HM100" s="113"/>
      <c r="HN100" s="113"/>
      <c r="HO100" s="113"/>
      <c r="HP100" s="113"/>
      <c r="HQ100" s="113"/>
      <c r="HR100" s="113"/>
      <c r="HS100" s="113"/>
      <c r="HT100" s="113"/>
      <c r="HU100" s="113"/>
    </row>
    <row r="101" spans="1:229" s="140" customFormat="1" ht="12.95">
      <c r="A101" s="113"/>
      <c r="B101" s="146" t="s">
        <v>139</v>
      </c>
      <c r="C101" s="145"/>
      <c r="D101" s="145"/>
      <c r="E101" s="146" t="s">
        <v>140</v>
      </c>
      <c r="F101" s="147"/>
      <c r="G101" s="110"/>
      <c r="H101" s="148" t="s">
        <v>141</v>
      </c>
      <c r="I101" s="143" t="s">
        <v>137</v>
      </c>
      <c r="J101" s="110"/>
      <c r="K101" s="149" t="s">
        <v>141</v>
      </c>
      <c r="L101" s="150" t="s">
        <v>137</v>
      </c>
      <c r="M101" s="151" t="s">
        <v>137</v>
      </c>
      <c r="N101" s="150"/>
      <c r="O101" s="231"/>
      <c r="P101" s="110"/>
      <c r="Q101" s="152">
        <f t="shared" si="23"/>
        <v>0</v>
      </c>
      <c r="R101" s="153">
        <f t="shared" si="24"/>
        <v>0</v>
      </c>
      <c r="S101" s="153">
        <f t="shared" si="25"/>
        <v>0</v>
      </c>
      <c r="T101" s="153">
        <f t="shared" si="26"/>
        <v>0</v>
      </c>
      <c r="U101" s="153">
        <f t="shared" si="27"/>
        <v>0</v>
      </c>
      <c r="V101" s="154">
        <f t="shared" si="28"/>
        <v>0</v>
      </c>
      <c r="W101" s="116"/>
      <c r="X101" s="155">
        <f t="shared" si="29"/>
        <v>0</v>
      </c>
      <c r="Y101" s="156">
        <f t="shared" si="30"/>
        <v>0</v>
      </c>
      <c r="Z101" s="156">
        <f t="shared" si="31"/>
        <v>0</v>
      </c>
      <c r="AA101" s="156">
        <f t="shared" si="32"/>
        <v>0</v>
      </c>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c r="ES101" s="113"/>
      <c r="ET101" s="113"/>
      <c r="EU101" s="113"/>
      <c r="EV101" s="113"/>
      <c r="EW101" s="113"/>
      <c r="EX101" s="113"/>
      <c r="EY101" s="113"/>
      <c r="EZ101" s="113"/>
      <c r="FA101" s="113"/>
      <c r="FB101" s="113"/>
      <c r="FC101" s="113"/>
      <c r="FD101" s="113"/>
      <c r="FE101" s="113"/>
      <c r="FF101" s="113"/>
      <c r="FG101" s="113"/>
      <c r="FH101" s="113"/>
      <c r="FI101" s="113"/>
      <c r="FJ101" s="113"/>
      <c r="FK101" s="113"/>
      <c r="FL101" s="113"/>
      <c r="FM101" s="113"/>
      <c r="FN101" s="113"/>
      <c r="FO101" s="113"/>
      <c r="FP101" s="113"/>
      <c r="FQ101" s="113"/>
      <c r="FR101" s="113"/>
      <c r="FS101" s="113"/>
      <c r="FT101" s="113"/>
      <c r="FU101" s="113"/>
      <c r="FV101" s="113"/>
      <c r="FW101" s="113"/>
      <c r="FX101" s="113"/>
      <c r="FY101" s="113"/>
      <c r="FZ101" s="113"/>
      <c r="GA101" s="113"/>
      <c r="GB101" s="113"/>
      <c r="GC101" s="113"/>
      <c r="GD101" s="113"/>
      <c r="GE101" s="113"/>
      <c r="GF101" s="113"/>
      <c r="GG101" s="113"/>
      <c r="GH101" s="113"/>
      <c r="GI101" s="113"/>
      <c r="GJ101" s="113"/>
      <c r="GK101" s="113"/>
      <c r="GL101" s="113"/>
      <c r="GM101" s="113"/>
      <c r="GN101" s="113"/>
      <c r="GO101" s="113"/>
      <c r="GP101" s="113"/>
      <c r="GQ101" s="113"/>
      <c r="GR101" s="113"/>
      <c r="GS101" s="113"/>
      <c r="GT101" s="113"/>
      <c r="GU101" s="113"/>
      <c r="GV101" s="113"/>
      <c r="GW101" s="113"/>
      <c r="GX101" s="113"/>
      <c r="GY101" s="113"/>
      <c r="GZ101" s="113"/>
      <c r="HA101" s="113"/>
      <c r="HB101" s="113"/>
      <c r="HC101" s="113"/>
      <c r="HD101" s="113"/>
      <c r="HE101" s="113"/>
      <c r="HF101" s="113"/>
      <c r="HG101" s="113"/>
      <c r="HH101" s="113"/>
      <c r="HI101" s="113"/>
      <c r="HJ101" s="113"/>
      <c r="HK101" s="113"/>
      <c r="HL101" s="113"/>
      <c r="HM101" s="113"/>
      <c r="HN101" s="113"/>
      <c r="HO101" s="113"/>
      <c r="HP101" s="113"/>
      <c r="HQ101" s="113"/>
      <c r="HR101" s="113"/>
      <c r="HS101" s="113"/>
      <c r="HT101" s="113"/>
      <c r="HU101" s="113"/>
    </row>
    <row r="102" spans="1:229" s="140" customFormat="1" ht="12.95">
      <c r="A102" s="113"/>
      <c r="B102" s="146" t="s">
        <v>139</v>
      </c>
      <c r="C102" s="145"/>
      <c r="D102" s="145"/>
      <c r="E102" s="146" t="s">
        <v>140</v>
      </c>
      <c r="F102" s="147"/>
      <c r="G102" s="110"/>
      <c r="H102" s="148" t="s">
        <v>141</v>
      </c>
      <c r="I102" s="143" t="s">
        <v>137</v>
      </c>
      <c r="J102" s="110"/>
      <c r="K102" s="149" t="s">
        <v>141</v>
      </c>
      <c r="L102" s="150" t="s">
        <v>137</v>
      </c>
      <c r="M102" s="151" t="s">
        <v>137</v>
      </c>
      <c r="N102" s="150"/>
      <c r="O102" s="231"/>
      <c r="P102" s="110"/>
      <c r="Q102" s="152">
        <f t="shared" si="23"/>
        <v>0</v>
      </c>
      <c r="R102" s="153">
        <f t="shared" si="24"/>
        <v>0</v>
      </c>
      <c r="S102" s="153">
        <f t="shared" si="25"/>
        <v>0</v>
      </c>
      <c r="T102" s="153">
        <f t="shared" si="26"/>
        <v>0</v>
      </c>
      <c r="U102" s="153">
        <f t="shared" si="27"/>
        <v>0</v>
      </c>
      <c r="V102" s="154">
        <f t="shared" si="28"/>
        <v>0</v>
      </c>
      <c r="W102" s="116"/>
      <c r="X102" s="155">
        <f t="shared" si="29"/>
        <v>0</v>
      </c>
      <c r="Y102" s="156">
        <f t="shared" si="30"/>
        <v>0</v>
      </c>
      <c r="Z102" s="156">
        <f t="shared" si="31"/>
        <v>0</v>
      </c>
      <c r="AA102" s="156">
        <f t="shared" si="32"/>
        <v>0</v>
      </c>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c r="DB102" s="113"/>
      <c r="DC102" s="113"/>
      <c r="DD102" s="113"/>
      <c r="DE102" s="113"/>
      <c r="DF102" s="113"/>
      <c r="DG102" s="113"/>
      <c r="DH102" s="113"/>
      <c r="DI102" s="113"/>
      <c r="DJ102" s="113"/>
      <c r="DK102" s="113"/>
      <c r="DL102" s="113"/>
      <c r="DM102" s="113"/>
      <c r="DN102" s="113"/>
      <c r="DO102" s="113"/>
      <c r="DP102" s="113"/>
      <c r="DQ102" s="113"/>
      <c r="DR102" s="113"/>
      <c r="DS102" s="113"/>
      <c r="DT102" s="113"/>
      <c r="DU102" s="113"/>
      <c r="DV102" s="113"/>
      <c r="DW102" s="113"/>
      <c r="DX102" s="113"/>
      <c r="DY102" s="113"/>
      <c r="DZ102" s="113"/>
      <c r="EA102" s="113"/>
      <c r="EB102" s="113"/>
      <c r="EC102" s="113"/>
      <c r="ED102" s="113"/>
      <c r="EE102" s="113"/>
      <c r="EF102" s="113"/>
      <c r="EG102" s="113"/>
      <c r="EH102" s="113"/>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c r="FG102" s="113"/>
      <c r="FH102" s="113"/>
      <c r="FI102" s="113"/>
      <c r="FJ102" s="113"/>
      <c r="FK102" s="113"/>
      <c r="FL102" s="113"/>
      <c r="FM102" s="113"/>
      <c r="FN102" s="113"/>
      <c r="FO102" s="113"/>
      <c r="FP102" s="113"/>
      <c r="FQ102" s="113"/>
      <c r="FR102" s="113"/>
      <c r="FS102" s="113"/>
      <c r="FT102" s="113"/>
      <c r="FU102" s="113"/>
      <c r="FV102" s="113"/>
      <c r="FW102" s="113"/>
      <c r="FX102" s="113"/>
      <c r="FY102" s="113"/>
      <c r="FZ102" s="113"/>
      <c r="GA102" s="113"/>
      <c r="GB102" s="113"/>
      <c r="GC102" s="113"/>
      <c r="GD102" s="113"/>
      <c r="GE102" s="113"/>
      <c r="GF102" s="113"/>
      <c r="GG102" s="113"/>
      <c r="GH102" s="113"/>
      <c r="GI102" s="113"/>
      <c r="GJ102" s="113"/>
      <c r="GK102" s="113"/>
      <c r="GL102" s="113"/>
      <c r="GM102" s="113"/>
      <c r="GN102" s="113"/>
      <c r="GO102" s="113"/>
      <c r="GP102" s="113"/>
      <c r="GQ102" s="113"/>
      <c r="GR102" s="113"/>
      <c r="GS102" s="113"/>
      <c r="GT102" s="113"/>
      <c r="GU102" s="113"/>
      <c r="GV102" s="113"/>
      <c r="GW102" s="113"/>
      <c r="GX102" s="113"/>
      <c r="GY102" s="113"/>
      <c r="GZ102" s="113"/>
      <c r="HA102" s="113"/>
      <c r="HB102" s="113"/>
      <c r="HC102" s="113"/>
      <c r="HD102" s="113"/>
      <c r="HE102" s="113"/>
      <c r="HF102" s="113"/>
      <c r="HG102" s="113"/>
      <c r="HH102" s="113"/>
      <c r="HI102" s="113"/>
      <c r="HJ102" s="113"/>
      <c r="HK102" s="113"/>
      <c r="HL102" s="113"/>
      <c r="HM102" s="113"/>
      <c r="HN102" s="113"/>
      <c r="HO102" s="113"/>
      <c r="HP102" s="113"/>
      <c r="HQ102" s="113"/>
      <c r="HR102" s="113"/>
      <c r="HS102" s="113"/>
      <c r="HT102" s="113"/>
      <c r="HU102" s="113"/>
    </row>
    <row r="103" spans="1:229" s="140" customFormat="1" ht="12.95">
      <c r="A103" s="113"/>
      <c r="B103" s="146" t="s">
        <v>139</v>
      </c>
      <c r="C103" s="145"/>
      <c r="D103" s="145"/>
      <c r="E103" s="146" t="s">
        <v>140</v>
      </c>
      <c r="F103" s="147"/>
      <c r="G103" s="110"/>
      <c r="H103" s="148" t="s">
        <v>141</v>
      </c>
      <c r="I103" s="143" t="s">
        <v>137</v>
      </c>
      <c r="J103" s="110"/>
      <c r="K103" s="149" t="s">
        <v>141</v>
      </c>
      <c r="L103" s="150" t="s">
        <v>137</v>
      </c>
      <c r="M103" s="151" t="s">
        <v>137</v>
      </c>
      <c r="N103" s="150"/>
      <c r="O103" s="231"/>
      <c r="P103" s="110"/>
      <c r="Q103" s="152">
        <f t="shared" si="23"/>
        <v>0</v>
      </c>
      <c r="R103" s="153">
        <f t="shared" si="24"/>
        <v>0</v>
      </c>
      <c r="S103" s="153">
        <f t="shared" si="25"/>
        <v>0</v>
      </c>
      <c r="T103" s="153">
        <f t="shared" si="26"/>
        <v>0</v>
      </c>
      <c r="U103" s="153">
        <f t="shared" si="27"/>
        <v>0</v>
      </c>
      <c r="V103" s="154">
        <f t="shared" si="28"/>
        <v>0</v>
      </c>
      <c r="W103" s="116"/>
      <c r="X103" s="155">
        <f t="shared" si="29"/>
        <v>0</v>
      </c>
      <c r="Y103" s="156">
        <f t="shared" si="30"/>
        <v>0</v>
      </c>
      <c r="Z103" s="156">
        <f t="shared" si="31"/>
        <v>0</v>
      </c>
      <c r="AA103" s="156">
        <f t="shared" si="32"/>
        <v>0</v>
      </c>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c r="CN103" s="113"/>
      <c r="CO103" s="113"/>
      <c r="CP103" s="113"/>
      <c r="CQ103" s="113"/>
      <c r="CR103" s="113"/>
      <c r="CS103" s="113"/>
      <c r="CT103" s="113"/>
      <c r="CU103" s="113"/>
      <c r="CV103" s="113"/>
      <c r="CW103" s="113"/>
      <c r="CX103" s="113"/>
      <c r="CY103" s="113"/>
      <c r="CZ103" s="113"/>
      <c r="DA103" s="113"/>
      <c r="DB103" s="113"/>
      <c r="DC103" s="113"/>
      <c r="DD103" s="113"/>
      <c r="DE103" s="113"/>
      <c r="DF103" s="113"/>
      <c r="DG103" s="113"/>
      <c r="DH103" s="113"/>
      <c r="DI103" s="113"/>
      <c r="DJ103" s="113"/>
      <c r="DK103" s="113"/>
      <c r="DL103" s="113"/>
      <c r="DM103" s="113"/>
      <c r="DN103" s="113"/>
      <c r="DO103" s="113"/>
      <c r="DP103" s="113"/>
      <c r="DQ103" s="113"/>
      <c r="DR103" s="113"/>
      <c r="DS103" s="113"/>
      <c r="DT103" s="113"/>
      <c r="DU103" s="113"/>
      <c r="DV103" s="113"/>
      <c r="DW103" s="113"/>
      <c r="DX103" s="113"/>
      <c r="DY103" s="113"/>
      <c r="DZ103" s="113"/>
      <c r="EA103" s="113"/>
      <c r="EB103" s="113"/>
      <c r="EC103" s="113"/>
      <c r="ED103" s="113"/>
      <c r="EE103" s="113"/>
      <c r="EF103" s="113"/>
      <c r="EG103" s="113"/>
      <c r="EH103" s="113"/>
      <c r="EI103" s="113"/>
      <c r="EJ103" s="113"/>
      <c r="EK103" s="113"/>
      <c r="EL103" s="113"/>
      <c r="EM103" s="113"/>
      <c r="EN103" s="113"/>
      <c r="EO103" s="113"/>
      <c r="EP103" s="113"/>
      <c r="EQ103" s="113"/>
      <c r="ER103" s="113"/>
      <c r="ES103" s="113"/>
      <c r="ET103" s="113"/>
      <c r="EU103" s="113"/>
      <c r="EV103" s="113"/>
      <c r="EW103" s="113"/>
      <c r="EX103" s="113"/>
      <c r="EY103" s="113"/>
      <c r="EZ103" s="113"/>
      <c r="FA103" s="113"/>
      <c r="FB103" s="113"/>
      <c r="FC103" s="113"/>
      <c r="FD103" s="113"/>
      <c r="FE103" s="113"/>
      <c r="FF103" s="113"/>
      <c r="FG103" s="113"/>
      <c r="FH103" s="113"/>
      <c r="FI103" s="113"/>
      <c r="FJ103" s="113"/>
      <c r="FK103" s="113"/>
      <c r="FL103" s="113"/>
      <c r="FM103" s="113"/>
      <c r="FN103" s="113"/>
      <c r="FO103" s="113"/>
      <c r="FP103" s="113"/>
      <c r="FQ103" s="113"/>
      <c r="FR103" s="113"/>
      <c r="FS103" s="113"/>
      <c r="FT103" s="113"/>
      <c r="FU103" s="113"/>
      <c r="FV103" s="113"/>
      <c r="FW103" s="113"/>
      <c r="FX103" s="113"/>
      <c r="FY103" s="113"/>
      <c r="FZ103" s="113"/>
      <c r="GA103" s="113"/>
      <c r="GB103" s="113"/>
      <c r="GC103" s="113"/>
      <c r="GD103" s="113"/>
      <c r="GE103" s="113"/>
      <c r="GF103" s="113"/>
      <c r="GG103" s="113"/>
      <c r="GH103" s="113"/>
      <c r="GI103" s="113"/>
      <c r="GJ103" s="113"/>
      <c r="GK103" s="113"/>
      <c r="GL103" s="113"/>
      <c r="GM103" s="113"/>
      <c r="GN103" s="113"/>
      <c r="GO103" s="113"/>
      <c r="GP103" s="113"/>
      <c r="GQ103" s="113"/>
      <c r="GR103" s="113"/>
      <c r="GS103" s="113"/>
      <c r="GT103" s="113"/>
      <c r="GU103" s="113"/>
      <c r="GV103" s="113"/>
      <c r="GW103" s="113"/>
      <c r="GX103" s="113"/>
      <c r="GY103" s="113"/>
      <c r="GZ103" s="113"/>
      <c r="HA103" s="113"/>
      <c r="HB103" s="113"/>
      <c r="HC103" s="113"/>
      <c r="HD103" s="113"/>
      <c r="HE103" s="113"/>
      <c r="HF103" s="113"/>
      <c r="HG103" s="113"/>
      <c r="HH103" s="113"/>
      <c r="HI103" s="113"/>
      <c r="HJ103" s="113"/>
      <c r="HK103" s="113"/>
      <c r="HL103" s="113"/>
      <c r="HM103" s="113"/>
      <c r="HN103" s="113"/>
      <c r="HO103" s="113"/>
      <c r="HP103" s="113"/>
      <c r="HQ103" s="113"/>
      <c r="HR103" s="113"/>
      <c r="HS103" s="113"/>
      <c r="HT103" s="113"/>
      <c r="HU103" s="113"/>
    </row>
    <row r="104" spans="1:229" s="140" customFormat="1" ht="12.95">
      <c r="A104" s="113"/>
      <c r="B104" s="146" t="s">
        <v>139</v>
      </c>
      <c r="C104" s="145"/>
      <c r="D104" s="145"/>
      <c r="E104" s="146" t="s">
        <v>140</v>
      </c>
      <c r="F104" s="147"/>
      <c r="G104" s="110"/>
      <c r="H104" s="148" t="s">
        <v>141</v>
      </c>
      <c r="I104" s="143" t="s">
        <v>137</v>
      </c>
      <c r="J104" s="110"/>
      <c r="K104" s="149" t="s">
        <v>141</v>
      </c>
      <c r="L104" s="150" t="s">
        <v>137</v>
      </c>
      <c r="M104" s="151" t="s">
        <v>137</v>
      </c>
      <c r="N104" s="150"/>
      <c r="O104" s="231"/>
      <c r="P104" s="110"/>
      <c r="Q104" s="152">
        <f t="shared" ref="Q104:Q135" si="33">IF(H104="Preserved",F104,0)</f>
        <v>0</v>
      </c>
      <c r="R104" s="153">
        <f t="shared" ref="R104:R135" si="34">IF(H104="Reuse",F104,0)</f>
        <v>0</v>
      </c>
      <c r="S104" s="153">
        <f t="shared" ref="S104:S135" si="35">IF(H104="Surplus",F104,0)</f>
        <v>0</v>
      </c>
      <c r="T104" s="153">
        <f t="shared" ref="T104:T135" si="36">IF(H104="Recycled",F104*I104,0)</f>
        <v>0</v>
      </c>
      <c r="U104" s="153">
        <f t="shared" ref="U104:U135" si="37">IF(H104="Recycled",(1-I104)*F104,0)</f>
        <v>0</v>
      </c>
      <c r="V104" s="154">
        <f t="shared" ref="V104:V135" si="38">IF(H104="New",F104,0)</f>
        <v>0</v>
      </c>
      <c r="W104" s="116"/>
      <c r="X104" s="155">
        <f t="shared" si="29"/>
        <v>0</v>
      </c>
      <c r="Y104" s="156">
        <f t="shared" si="30"/>
        <v>0</v>
      </c>
      <c r="Z104" s="156">
        <f t="shared" si="31"/>
        <v>0</v>
      </c>
      <c r="AA104" s="156">
        <f t="shared" si="32"/>
        <v>0</v>
      </c>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c r="ES104" s="113"/>
      <c r="ET104" s="113"/>
      <c r="EU104" s="113"/>
      <c r="EV104" s="113"/>
      <c r="EW104" s="113"/>
      <c r="EX104" s="113"/>
      <c r="EY104" s="113"/>
      <c r="EZ104" s="113"/>
      <c r="FA104" s="113"/>
      <c r="FB104" s="113"/>
      <c r="FC104" s="113"/>
      <c r="FD104" s="113"/>
      <c r="FE104" s="113"/>
      <c r="FF104" s="113"/>
      <c r="FG104" s="113"/>
      <c r="FH104" s="113"/>
      <c r="FI104" s="113"/>
      <c r="FJ104" s="113"/>
      <c r="FK104" s="113"/>
      <c r="FL104" s="113"/>
      <c r="FM104" s="113"/>
      <c r="FN104" s="113"/>
      <c r="FO104" s="113"/>
      <c r="FP104" s="113"/>
      <c r="FQ104" s="113"/>
      <c r="FR104" s="113"/>
      <c r="FS104" s="113"/>
      <c r="FT104" s="113"/>
      <c r="FU104" s="113"/>
      <c r="FV104" s="113"/>
      <c r="FW104" s="113"/>
      <c r="FX104" s="113"/>
      <c r="FY104" s="113"/>
      <c r="FZ104" s="113"/>
      <c r="GA104" s="113"/>
      <c r="GB104" s="113"/>
      <c r="GC104" s="113"/>
      <c r="GD104" s="113"/>
      <c r="GE104" s="113"/>
      <c r="GF104" s="113"/>
      <c r="GG104" s="113"/>
      <c r="GH104" s="113"/>
      <c r="GI104" s="113"/>
      <c r="GJ104" s="113"/>
      <c r="GK104" s="113"/>
      <c r="GL104" s="113"/>
      <c r="GM104" s="113"/>
      <c r="GN104" s="113"/>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c r="HI104" s="113"/>
      <c r="HJ104" s="113"/>
      <c r="HK104" s="113"/>
      <c r="HL104" s="113"/>
      <c r="HM104" s="113"/>
      <c r="HN104" s="113"/>
      <c r="HO104" s="113"/>
      <c r="HP104" s="113"/>
      <c r="HQ104" s="113"/>
      <c r="HR104" s="113"/>
      <c r="HS104" s="113"/>
      <c r="HT104" s="113"/>
      <c r="HU104" s="113"/>
    </row>
    <row r="105" spans="1:229" s="140" customFormat="1" ht="12.95">
      <c r="A105" s="113"/>
      <c r="B105" s="146" t="s">
        <v>139</v>
      </c>
      <c r="C105" s="145"/>
      <c r="D105" s="145"/>
      <c r="E105" s="146" t="s">
        <v>140</v>
      </c>
      <c r="F105" s="147"/>
      <c r="G105" s="110"/>
      <c r="H105" s="148" t="s">
        <v>141</v>
      </c>
      <c r="I105" s="143" t="s">
        <v>137</v>
      </c>
      <c r="J105" s="110"/>
      <c r="K105" s="149" t="s">
        <v>141</v>
      </c>
      <c r="L105" s="150" t="s">
        <v>137</v>
      </c>
      <c r="M105" s="151" t="s">
        <v>137</v>
      </c>
      <c r="N105" s="150"/>
      <c r="O105" s="231"/>
      <c r="P105" s="110"/>
      <c r="Q105" s="152">
        <f t="shared" si="33"/>
        <v>0</v>
      </c>
      <c r="R105" s="153">
        <f t="shared" si="34"/>
        <v>0</v>
      </c>
      <c r="S105" s="153">
        <f t="shared" si="35"/>
        <v>0</v>
      </c>
      <c r="T105" s="153">
        <f t="shared" si="36"/>
        <v>0</v>
      </c>
      <c r="U105" s="153">
        <f t="shared" si="37"/>
        <v>0</v>
      </c>
      <c r="V105" s="154">
        <f t="shared" si="38"/>
        <v>0</v>
      </c>
      <c r="W105" s="116"/>
      <c r="X105" s="155">
        <f t="shared" si="29"/>
        <v>0</v>
      </c>
      <c r="Y105" s="156">
        <f t="shared" si="30"/>
        <v>0</v>
      </c>
      <c r="Z105" s="156">
        <f t="shared" si="31"/>
        <v>0</v>
      </c>
      <c r="AA105" s="156">
        <f t="shared" si="32"/>
        <v>0</v>
      </c>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3"/>
      <c r="DP105" s="113"/>
      <c r="DQ105" s="113"/>
      <c r="DR105" s="113"/>
      <c r="DS105" s="113"/>
      <c r="DT105" s="113"/>
      <c r="DU105" s="113"/>
      <c r="DV105" s="113"/>
      <c r="DW105" s="113"/>
      <c r="DX105" s="113"/>
      <c r="DY105" s="113"/>
      <c r="DZ105" s="113"/>
      <c r="EA105" s="113"/>
      <c r="EB105" s="113"/>
      <c r="EC105" s="113"/>
      <c r="ED105" s="113"/>
      <c r="EE105" s="113"/>
      <c r="EF105" s="113"/>
      <c r="EG105" s="113"/>
      <c r="EH105" s="113"/>
      <c r="EI105" s="113"/>
      <c r="EJ105" s="113"/>
      <c r="EK105" s="113"/>
      <c r="EL105" s="113"/>
      <c r="EM105" s="113"/>
      <c r="EN105" s="113"/>
      <c r="EO105" s="113"/>
      <c r="EP105" s="113"/>
      <c r="EQ105" s="113"/>
      <c r="ER105" s="113"/>
      <c r="ES105" s="113"/>
      <c r="ET105" s="113"/>
      <c r="EU105" s="113"/>
      <c r="EV105" s="113"/>
      <c r="EW105" s="113"/>
      <c r="EX105" s="113"/>
      <c r="EY105" s="113"/>
      <c r="EZ105" s="113"/>
      <c r="FA105" s="113"/>
      <c r="FB105" s="113"/>
      <c r="FC105" s="113"/>
      <c r="FD105" s="113"/>
      <c r="FE105" s="113"/>
      <c r="FF105" s="113"/>
      <c r="FG105" s="113"/>
      <c r="FH105" s="113"/>
      <c r="FI105" s="113"/>
      <c r="FJ105" s="113"/>
      <c r="FK105" s="113"/>
      <c r="FL105" s="113"/>
      <c r="FM105" s="113"/>
      <c r="FN105" s="113"/>
      <c r="FO105" s="113"/>
      <c r="FP105" s="113"/>
      <c r="FQ105" s="113"/>
      <c r="FR105" s="113"/>
      <c r="FS105" s="113"/>
      <c r="FT105" s="113"/>
      <c r="FU105" s="113"/>
      <c r="FV105" s="113"/>
      <c r="FW105" s="113"/>
      <c r="FX105" s="113"/>
      <c r="FY105" s="113"/>
      <c r="FZ105" s="113"/>
      <c r="GA105" s="113"/>
      <c r="GB105" s="113"/>
      <c r="GC105" s="113"/>
      <c r="GD105" s="113"/>
      <c r="GE105" s="113"/>
      <c r="GF105" s="113"/>
      <c r="GG105" s="113"/>
      <c r="GH105" s="113"/>
      <c r="GI105" s="113"/>
      <c r="GJ105" s="113"/>
      <c r="GK105" s="113"/>
      <c r="GL105" s="113"/>
      <c r="GM105" s="113"/>
      <c r="GN105" s="113"/>
      <c r="GO105" s="113"/>
      <c r="GP105" s="113"/>
      <c r="GQ105" s="113"/>
      <c r="GR105" s="113"/>
      <c r="GS105" s="113"/>
      <c r="GT105" s="113"/>
      <c r="GU105" s="113"/>
      <c r="GV105" s="113"/>
      <c r="GW105" s="113"/>
      <c r="GX105" s="113"/>
      <c r="GY105" s="113"/>
      <c r="GZ105" s="113"/>
      <c r="HA105" s="113"/>
      <c r="HB105" s="113"/>
      <c r="HC105" s="113"/>
      <c r="HD105" s="113"/>
      <c r="HE105" s="113"/>
      <c r="HF105" s="113"/>
      <c r="HG105" s="113"/>
      <c r="HH105" s="113"/>
      <c r="HI105" s="113"/>
      <c r="HJ105" s="113"/>
      <c r="HK105" s="113"/>
      <c r="HL105" s="113"/>
      <c r="HM105" s="113"/>
      <c r="HN105" s="113"/>
      <c r="HO105" s="113"/>
      <c r="HP105" s="113"/>
      <c r="HQ105" s="113"/>
      <c r="HR105" s="113"/>
      <c r="HS105" s="113"/>
      <c r="HT105" s="113"/>
      <c r="HU105" s="113"/>
    </row>
    <row r="106" spans="1:229" s="140" customFormat="1" ht="12.95">
      <c r="A106" s="113"/>
      <c r="B106" s="146" t="s">
        <v>139</v>
      </c>
      <c r="C106" s="145"/>
      <c r="D106" s="145"/>
      <c r="E106" s="146" t="s">
        <v>140</v>
      </c>
      <c r="F106" s="147"/>
      <c r="G106" s="110"/>
      <c r="H106" s="148" t="s">
        <v>141</v>
      </c>
      <c r="I106" s="143" t="s">
        <v>137</v>
      </c>
      <c r="J106" s="110"/>
      <c r="K106" s="149" t="s">
        <v>141</v>
      </c>
      <c r="L106" s="150" t="s">
        <v>137</v>
      </c>
      <c r="M106" s="151" t="s">
        <v>137</v>
      </c>
      <c r="N106" s="150"/>
      <c r="O106" s="231"/>
      <c r="P106" s="110"/>
      <c r="Q106" s="152">
        <f t="shared" si="33"/>
        <v>0</v>
      </c>
      <c r="R106" s="153">
        <f t="shared" si="34"/>
        <v>0</v>
      </c>
      <c r="S106" s="153">
        <f t="shared" si="35"/>
        <v>0</v>
      </c>
      <c r="T106" s="153">
        <f t="shared" si="36"/>
        <v>0</v>
      </c>
      <c r="U106" s="153">
        <f t="shared" si="37"/>
        <v>0</v>
      </c>
      <c r="V106" s="154">
        <f t="shared" si="38"/>
        <v>0</v>
      </c>
      <c r="W106" s="116"/>
      <c r="X106" s="155">
        <f t="shared" si="29"/>
        <v>0</v>
      </c>
      <c r="Y106" s="156">
        <f t="shared" si="30"/>
        <v>0</v>
      </c>
      <c r="Z106" s="156">
        <f t="shared" si="31"/>
        <v>0</v>
      </c>
      <c r="AA106" s="156">
        <f t="shared" si="32"/>
        <v>0</v>
      </c>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c r="DB106" s="113"/>
      <c r="DC106" s="113"/>
      <c r="DD106" s="113"/>
      <c r="DE106" s="113"/>
      <c r="DF106" s="113"/>
      <c r="DG106" s="113"/>
      <c r="DH106" s="113"/>
      <c r="DI106" s="113"/>
      <c r="DJ106" s="113"/>
      <c r="DK106" s="113"/>
      <c r="DL106" s="113"/>
      <c r="DM106" s="113"/>
      <c r="DN106" s="113"/>
      <c r="DO106" s="113"/>
      <c r="DP106" s="113"/>
      <c r="DQ106" s="113"/>
      <c r="DR106" s="113"/>
      <c r="DS106" s="113"/>
      <c r="DT106" s="113"/>
      <c r="DU106" s="113"/>
      <c r="DV106" s="113"/>
      <c r="DW106" s="113"/>
      <c r="DX106" s="113"/>
      <c r="DY106" s="113"/>
      <c r="DZ106" s="113"/>
      <c r="EA106" s="113"/>
      <c r="EB106" s="113"/>
      <c r="EC106" s="113"/>
      <c r="ED106" s="113"/>
      <c r="EE106" s="113"/>
      <c r="EF106" s="113"/>
      <c r="EG106" s="113"/>
      <c r="EH106" s="113"/>
      <c r="EI106" s="113"/>
      <c r="EJ106" s="113"/>
      <c r="EK106" s="113"/>
      <c r="EL106" s="113"/>
      <c r="EM106" s="113"/>
      <c r="EN106" s="113"/>
      <c r="EO106" s="113"/>
      <c r="EP106" s="113"/>
      <c r="EQ106" s="113"/>
      <c r="ER106" s="113"/>
      <c r="ES106" s="113"/>
      <c r="ET106" s="113"/>
      <c r="EU106" s="113"/>
      <c r="EV106" s="113"/>
      <c r="EW106" s="113"/>
      <c r="EX106" s="113"/>
      <c r="EY106" s="113"/>
      <c r="EZ106" s="113"/>
      <c r="FA106" s="113"/>
      <c r="FB106" s="113"/>
      <c r="FC106" s="113"/>
      <c r="FD106" s="113"/>
      <c r="FE106" s="113"/>
      <c r="FF106" s="113"/>
      <c r="FG106" s="113"/>
      <c r="FH106" s="113"/>
      <c r="FI106" s="113"/>
      <c r="FJ106" s="113"/>
      <c r="FK106" s="113"/>
      <c r="FL106" s="113"/>
      <c r="FM106" s="113"/>
      <c r="FN106" s="113"/>
      <c r="FO106" s="113"/>
      <c r="FP106" s="113"/>
      <c r="FQ106" s="113"/>
      <c r="FR106" s="113"/>
      <c r="FS106" s="113"/>
      <c r="FT106" s="113"/>
      <c r="FU106" s="113"/>
      <c r="FV106" s="113"/>
      <c r="FW106" s="113"/>
      <c r="FX106" s="113"/>
      <c r="FY106" s="113"/>
      <c r="FZ106" s="113"/>
      <c r="GA106" s="113"/>
      <c r="GB106" s="113"/>
      <c r="GC106" s="113"/>
      <c r="GD106" s="113"/>
      <c r="GE106" s="113"/>
      <c r="GF106" s="113"/>
      <c r="GG106" s="113"/>
      <c r="GH106" s="113"/>
      <c r="GI106" s="113"/>
      <c r="GJ106" s="113"/>
      <c r="GK106" s="113"/>
      <c r="GL106" s="113"/>
      <c r="GM106" s="113"/>
      <c r="GN106" s="113"/>
      <c r="GO106" s="113"/>
      <c r="GP106" s="113"/>
      <c r="GQ106" s="113"/>
      <c r="GR106" s="113"/>
      <c r="GS106" s="113"/>
      <c r="GT106" s="113"/>
      <c r="GU106" s="113"/>
      <c r="GV106" s="113"/>
      <c r="GW106" s="113"/>
      <c r="GX106" s="113"/>
      <c r="GY106" s="113"/>
      <c r="GZ106" s="113"/>
      <c r="HA106" s="113"/>
      <c r="HB106" s="113"/>
      <c r="HC106" s="113"/>
      <c r="HD106" s="113"/>
      <c r="HE106" s="113"/>
      <c r="HF106" s="113"/>
      <c r="HG106" s="113"/>
      <c r="HH106" s="113"/>
      <c r="HI106" s="113"/>
      <c r="HJ106" s="113"/>
      <c r="HK106" s="113"/>
      <c r="HL106" s="113"/>
      <c r="HM106" s="113"/>
      <c r="HN106" s="113"/>
      <c r="HO106" s="113"/>
      <c r="HP106" s="113"/>
      <c r="HQ106" s="113"/>
      <c r="HR106" s="113"/>
      <c r="HS106" s="113"/>
      <c r="HT106" s="113"/>
      <c r="HU106" s="113"/>
    </row>
    <row r="107" spans="1:229" s="140" customFormat="1" ht="12.95">
      <c r="A107" s="113"/>
      <c r="B107" s="146" t="s">
        <v>139</v>
      </c>
      <c r="C107" s="145"/>
      <c r="D107" s="145"/>
      <c r="E107" s="146" t="s">
        <v>140</v>
      </c>
      <c r="F107" s="147"/>
      <c r="G107" s="110"/>
      <c r="H107" s="148" t="s">
        <v>141</v>
      </c>
      <c r="I107" s="143" t="s">
        <v>137</v>
      </c>
      <c r="J107" s="110"/>
      <c r="K107" s="149" t="s">
        <v>141</v>
      </c>
      <c r="L107" s="150" t="s">
        <v>137</v>
      </c>
      <c r="M107" s="151" t="s">
        <v>137</v>
      </c>
      <c r="N107" s="150"/>
      <c r="O107" s="231"/>
      <c r="P107" s="110"/>
      <c r="Q107" s="152">
        <f t="shared" si="33"/>
        <v>0</v>
      </c>
      <c r="R107" s="153">
        <f t="shared" si="34"/>
        <v>0</v>
      </c>
      <c r="S107" s="153">
        <f t="shared" si="35"/>
        <v>0</v>
      </c>
      <c r="T107" s="153">
        <f t="shared" si="36"/>
        <v>0</v>
      </c>
      <c r="U107" s="153">
        <f t="shared" si="37"/>
        <v>0</v>
      </c>
      <c r="V107" s="154">
        <f t="shared" si="38"/>
        <v>0</v>
      </c>
      <c r="W107" s="116"/>
      <c r="X107" s="155">
        <f t="shared" si="29"/>
        <v>0</v>
      </c>
      <c r="Y107" s="156">
        <f t="shared" si="30"/>
        <v>0</v>
      </c>
      <c r="Z107" s="156">
        <f t="shared" si="31"/>
        <v>0</v>
      </c>
      <c r="AA107" s="156">
        <f t="shared" si="32"/>
        <v>0</v>
      </c>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c r="EA107" s="113"/>
      <c r="EB107" s="113"/>
      <c r="EC107" s="113"/>
      <c r="ED107" s="113"/>
      <c r="EE107" s="113"/>
      <c r="EF107" s="113"/>
      <c r="EG107" s="113"/>
      <c r="EH107" s="113"/>
      <c r="EI107" s="113"/>
      <c r="EJ107" s="113"/>
      <c r="EK107" s="113"/>
      <c r="EL107" s="113"/>
      <c r="EM107" s="113"/>
      <c r="EN107" s="113"/>
      <c r="EO107" s="113"/>
      <c r="EP107" s="113"/>
      <c r="EQ107" s="113"/>
      <c r="ER107" s="113"/>
      <c r="ES107" s="113"/>
      <c r="ET107" s="113"/>
      <c r="EU107" s="113"/>
      <c r="EV107" s="113"/>
      <c r="EW107" s="113"/>
      <c r="EX107" s="113"/>
      <c r="EY107" s="113"/>
      <c r="EZ107" s="113"/>
      <c r="FA107" s="113"/>
      <c r="FB107" s="113"/>
      <c r="FC107" s="113"/>
      <c r="FD107" s="113"/>
      <c r="FE107" s="113"/>
      <c r="FF107" s="113"/>
      <c r="FG107" s="113"/>
      <c r="FH107" s="113"/>
      <c r="FI107" s="113"/>
      <c r="FJ107" s="113"/>
      <c r="FK107" s="113"/>
      <c r="FL107" s="113"/>
      <c r="FM107" s="113"/>
      <c r="FN107" s="113"/>
      <c r="FO107" s="113"/>
      <c r="FP107" s="113"/>
      <c r="FQ107" s="113"/>
      <c r="FR107" s="113"/>
      <c r="FS107" s="113"/>
      <c r="FT107" s="113"/>
      <c r="FU107" s="113"/>
      <c r="FV107" s="113"/>
      <c r="FW107" s="113"/>
      <c r="FX107" s="113"/>
      <c r="FY107" s="113"/>
      <c r="FZ107" s="113"/>
      <c r="GA107" s="113"/>
      <c r="GB107" s="113"/>
      <c r="GC107" s="113"/>
      <c r="GD107" s="113"/>
      <c r="GE107" s="113"/>
      <c r="GF107" s="113"/>
      <c r="GG107" s="113"/>
      <c r="GH107" s="113"/>
      <c r="GI107" s="113"/>
      <c r="GJ107" s="113"/>
      <c r="GK107" s="113"/>
      <c r="GL107" s="113"/>
      <c r="GM107" s="113"/>
      <c r="GN107" s="113"/>
      <c r="GO107" s="113"/>
      <c r="GP107" s="113"/>
      <c r="GQ107" s="113"/>
      <c r="GR107" s="113"/>
      <c r="GS107" s="113"/>
      <c r="GT107" s="113"/>
      <c r="GU107" s="113"/>
      <c r="GV107" s="113"/>
      <c r="GW107" s="113"/>
      <c r="GX107" s="113"/>
      <c r="GY107" s="113"/>
      <c r="GZ107" s="113"/>
      <c r="HA107" s="113"/>
      <c r="HB107" s="113"/>
      <c r="HC107" s="113"/>
      <c r="HD107" s="113"/>
      <c r="HE107" s="113"/>
      <c r="HF107" s="113"/>
      <c r="HG107" s="113"/>
      <c r="HH107" s="113"/>
      <c r="HI107" s="113"/>
      <c r="HJ107" s="113"/>
      <c r="HK107" s="113"/>
      <c r="HL107" s="113"/>
      <c r="HM107" s="113"/>
      <c r="HN107" s="113"/>
      <c r="HO107" s="113"/>
      <c r="HP107" s="113"/>
      <c r="HQ107" s="113"/>
      <c r="HR107" s="113"/>
      <c r="HS107" s="113"/>
      <c r="HT107" s="113"/>
      <c r="HU107" s="113"/>
    </row>
    <row r="108" spans="1:229" s="140" customFormat="1" ht="12.95">
      <c r="A108" s="113"/>
      <c r="B108" s="146" t="s">
        <v>139</v>
      </c>
      <c r="C108" s="145"/>
      <c r="D108" s="145"/>
      <c r="E108" s="146" t="s">
        <v>140</v>
      </c>
      <c r="F108" s="147"/>
      <c r="G108" s="110"/>
      <c r="H108" s="148" t="s">
        <v>141</v>
      </c>
      <c r="I108" s="143" t="s">
        <v>137</v>
      </c>
      <c r="J108" s="110"/>
      <c r="K108" s="149" t="s">
        <v>141</v>
      </c>
      <c r="L108" s="150" t="s">
        <v>137</v>
      </c>
      <c r="M108" s="151" t="s">
        <v>137</v>
      </c>
      <c r="N108" s="150"/>
      <c r="O108" s="231"/>
      <c r="P108" s="110"/>
      <c r="Q108" s="152">
        <f t="shared" si="33"/>
        <v>0</v>
      </c>
      <c r="R108" s="153">
        <f t="shared" si="34"/>
        <v>0</v>
      </c>
      <c r="S108" s="153">
        <f t="shared" si="35"/>
        <v>0</v>
      </c>
      <c r="T108" s="153">
        <f t="shared" si="36"/>
        <v>0</v>
      </c>
      <c r="U108" s="153">
        <f t="shared" si="37"/>
        <v>0</v>
      </c>
      <c r="V108" s="154">
        <f t="shared" si="38"/>
        <v>0</v>
      </c>
      <c r="W108" s="116"/>
      <c r="X108" s="155">
        <f t="shared" si="29"/>
        <v>0</v>
      </c>
      <c r="Y108" s="156">
        <f t="shared" si="30"/>
        <v>0</v>
      </c>
      <c r="Z108" s="156">
        <f t="shared" si="31"/>
        <v>0</v>
      </c>
      <c r="AA108" s="156">
        <f t="shared" si="32"/>
        <v>0</v>
      </c>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c r="ES108" s="113"/>
      <c r="ET108" s="113"/>
      <c r="EU108" s="113"/>
      <c r="EV108" s="113"/>
      <c r="EW108" s="113"/>
      <c r="EX108" s="113"/>
      <c r="EY108" s="113"/>
      <c r="EZ108" s="113"/>
      <c r="FA108" s="113"/>
      <c r="FB108" s="113"/>
      <c r="FC108" s="113"/>
      <c r="FD108" s="113"/>
      <c r="FE108" s="113"/>
      <c r="FF108" s="113"/>
      <c r="FG108" s="113"/>
      <c r="FH108" s="113"/>
      <c r="FI108" s="113"/>
      <c r="FJ108" s="113"/>
      <c r="FK108" s="113"/>
      <c r="FL108" s="113"/>
      <c r="FM108" s="113"/>
      <c r="FN108" s="113"/>
      <c r="FO108" s="113"/>
      <c r="FP108" s="113"/>
      <c r="FQ108" s="113"/>
      <c r="FR108" s="113"/>
      <c r="FS108" s="113"/>
      <c r="FT108" s="113"/>
      <c r="FU108" s="113"/>
      <c r="FV108" s="113"/>
      <c r="FW108" s="113"/>
      <c r="FX108" s="113"/>
      <c r="FY108" s="113"/>
      <c r="FZ108" s="113"/>
      <c r="GA108" s="113"/>
      <c r="GB108" s="113"/>
      <c r="GC108" s="113"/>
      <c r="GD108" s="113"/>
      <c r="GE108" s="113"/>
      <c r="GF108" s="113"/>
      <c r="GG108" s="113"/>
      <c r="GH108" s="113"/>
      <c r="GI108" s="113"/>
      <c r="GJ108" s="113"/>
      <c r="GK108" s="113"/>
      <c r="GL108" s="113"/>
      <c r="GM108" s="113"/>
      <c r="GN108" s="113"/>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c r="HI108" s="113"/>
      <c r="HJ108" s="113"/>
      <c r="HK108" s="113"/>
      <c r="HL108" s="113"/>
      <c r="HM108" s="113"/>
      <c r="HN108" s="113"/>
      <c r="HO108" s="113"/>
      <c r="HP108" s="113"/>
      <c r="HQ108" s="113"/>
      <c r="HR108" s="113"/>
      <c r="HS108" s="113"/>
      <c r="HT108" s="113"/>
      <c r="HU108" s="113"/>
    </row>
    <row r="109" spans="1:229" s="140" customFormat="1" ht="12.95">
      <c r="A109" s="113"/>
      <c r="B109" s="146" t="s">
        <v>139</v>
      </c>
      <c r="C109" s="145"/>
      <c r="D109" s="145"/>
      <c r="E109" s="146" t="s">
        <v>140</v>
      </c>
      <c r="F109" s="147"/>
      <c r="G109" s="110"/>
      <c r="H109" s="148" t="s">
        <v>141</v>
      </c>
      <c r="I109" s="143" t="s">
        <v>137</v>
      </c>
      <c r="J109" s="110"/>
      <c r="K109" s="149" t="s">
        <v>141</v>
      </c>
      <c r="L109" s="150" t="s">
        <v>137</v>
      </c>
      <c r="M109" s="151" t="s">
        <v>137</v>
      </c>
      <c r="N109" s="150"/>
      <c r="O109" s="231"/>
      <c r="P109" s="110"/>
      <c r="Q109" s="152">
        <f t="shared" si="33"/>
        <v>0</v>
      </c>
      <c r="R109" s="153">
        <f t="shared" si="34"/>
        <v>0</v>
      </c>
      <c r="S109" s="153">
        <f t="shared" si="35"/>
        <v>0</v>
      </c>
      <c r="T109" s="153">
        <f t="shared" si="36"/>
        <v>0</v>
      </c>
      <c r="U109" s="153">
        <f t="shared" si="37"/>
        <v>0</v>
      </c>
      <c r="V109" s="154">
        <f t="shared" si="38"/>
        <v>0</v>
      </c>
      <c r="W109" s="116"/>
      <c r="X109" s="155">
        <f t="shared" si="29"/>
        <v>0</v>
      </c>
      <c r="Y109" s="156">
        <f t="shared" si="30"/>
        <v>0</v>
      </c>
      <c r="Z109" s="156">
        <f t="shared" si="31"/>
        <v>0</v>
      </c>
      <c r="AA109" s="156">
        <f t="shared" si="32"/>
        <v>0</v>
      </c>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c r="EO109" s="113"/>
      <c r="EP109" s="113"/>
      <c r="EQ109" s="113"/>
      <c r="ER109" s="113"/>
      <c r="ES109" s="113"/>
      <c r="ET109" s="113"/>
      <c r="EU109" s="113"/>
      <c r="EV109" s="113"/>
      <c r="EW109" s="113"/>
      <c r="EX109" s="113"/>
      <c r="EY109" s="113"/>
      <c r="EZ109" s="113"/>
      <c r="FA109" s="113"/>
      <c r="FB109" s="113"/>
      <c r="FC109" s="113"/>
      <c r="FD109" s="113"/>
      <c r="FE109" s="113"/>
      <c r="FF109" s="113"/>
      <c r="FG109" s="113"/>
      <c r="FH109" s="113"/>
      <c r="FI109" s="113"/>
      <c r="FJ109" s="113"/>
      <c r="FK109" s="113"/>
      <c r="FL109" s="113"/>
      <c r="FM109" s="113"/>
      <c r="FN109" s="113"/>
      <c r="FO109" s="113"/>
      <c r="FP109" s="113"/>
      <c r="FQ109" s="113"/>
      <c r="FR109" s="113"/>
      <c r="FS109" s="113"/>
      <c r="FT109" s="113"/>
      <c r="FU109" s="113"/>
      <c r="FV109" s="113"/>
      <c r="FW109" s="113"/>
      <c r="FX109" s="113"/>
      <c r="FY109" s="113"/>
      <c r="FZ109" s="113"/>
      <c r="GA109" s="113"/>
      <c r="GB109" s="113"/>
      <c r="GC109" s="113"/>
      <c r="GD109" s="113"/>
      <c r="GE109" s="113"/>
      <c r="GF109" s="113"/>
      <c r="GG109" s="113"/>
      <c r="GH109" s="113"/>
      <c r="GI109" s="113"/>
      <c r="GJ109" s="113"/>
      <c r="GK109" s="113"/>
      <c r="GL109" s="113"/>
      <c r="GM109" s="113"/>
      <c r="GN109" s="113"/>
      <c r="GO109" s="113"/>
      <c r="GP109" s="113"/>
      <c r="GQ109" s="113"/>
      <c r="GR109" s="113"/>
      <c r="GS109" s="113"/>
      <c r="GT109" s="113"/>
      <c r="GU109" s="113"/>
      <c r="GV109" s="113"/>
      <c r="GW109" s="113"/>
      <c r="GX109" s="113"/>
      <c r="GY109" s="113"/>
      <c r="GZ109" s="113"/>
      <c r="HA109" s="113"/>
      <c r="HB109" s="113"/>
      <c r="HC109" s="113"/>
      <c r="HD109" s="113"/>
      <c r="HE109" s="113"/>
      <c r="HF109" s="113"/>
      <c r="HG109" s="113"/>
      <c r="HH109" s="113"/>
      <c r="HI109" s="113"/>
      <c r="HJ109" s="113"/>
      <c r="HK109" s="113"/>
      <c r="HL109" s="113"/>
      <c r="HM109" s="113"/>
      <c r="HN109" s="113"/>
      <c r="HO109" s="113"/>
      <c r="HP109" s="113"/>
      <c r="HQ109" s="113"/>
      <c r="HR109" s="113"/>
      <c r="HS109" s="113"/>
      <c r="HT109" s="113"/>
      <c r="HU109" s="113"/>
    </row>
    <row r="110" spans="1:229" s="140" customFormat="1" ht="12.95">
      <c r="A110" s="113"/>
      <c r="B110" s="146" t="s">
        <v>139</v>
      </c>
      <c r="C110" s="145"/>
      <c r="D110" s="145"/>
      <c r="E110" s="146" t="s">
        <v>140</v>
      </c>
      <c r="F110" s="147"/>
      <c r="G110" s="110"/>
      <c r="H110" s="148" t="s">
        <v>141</v>
      </c>
      <c r="I110" s="143" t="s">
        <v>137</v>
      </c>
      <c r="J110" s="110"/>
      <c r="K110" s="149" t="s">
        <v>141</v>
      </c>
      <c r="L110" s="150" t="s">
        <v>137</v>
      </c>
      <c r="M110" s="151" t="s">
        <v>137</v>
      </c>
      <c r="N110" s="150"/>
      <c r="O110" s="231"/>
      <c r="P110" s="110"/>
      <c r="Q110" s="152">
        <f t="shared" si="33"/>
        <v>0</v>
      </c>
      <c r="R110" s="153">
        <f t="shared" si="34"/>
        <v>0</v>
      </c>
      <c r="S110" s="153">
        <f t="shared" si="35"/>
        <v>0</v>
      </c>
      <c r="T110" s="153">
        <f t="shared" si="36"/>
        <v>0</v>
      </c>
      <c r="U110" s="153">
        <f t="shared" si="37"/>
        <v>0</v>
      </c>
      <c r="V110" s="154">
        <f t="shared" si="38"/>
        <v>0</v>
      </c>
      <c r="W110" s="116"/>
      <c r="X110" s="155">
        <f t="shared" si="29"/>
        <v>0</v>
      </c>
      <c r="Y110" s="156">
        <f t="shared" si="30"/>
        <v>0</v>
      </c>
      <c r="Z110" s="156">
        <f t="shared" si="31"/>
        <v>0</v>
      </c>
      <c r="AA110" s="156">
        <f t="shared" si="32"/>
        <v>0</v>
      </c>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c r="DG110" s="113"/>
      <c r="DH110" s="113"/>
      <c r="DI110" s="113"/>
      <c r="DJ110" s="113"/>
      <c r="DK110" s="113"/>
      <c r="DL110" s="113"/>
      <c r="DM110" s="113"/>
      <c r="DN110" s="113"/>
      <c r="DO110" s="113"/>
      <c r="DP110" s="113"/>
      <c r="DQ110" s="113"/>
      <c r="DR110" s="113"/>
      <c r="DS110" s="113"/>
      <c r="DT110" s="113"/>
      <c r="DU110" s="113"/>
      <c r="DV110" s="113"/>
      <c r="DW110" s="113"/>
      <c r="DX110" s="113"/>
      <c r="DY110" s="113"/>
      <c r="DZ110" s="113"/>
      <c r="EA110" s="113"/>
      <c r="EB110" s="113"/>
      <c r="EC110" s="113"/>
      <c r="ED110" s="113"/>
      <c r="EE110" s="113"/>
      <c r="EF110" s="113"/>
      <c r="EG110" s="113"/>
      <c r="EH110" s="113"/>
      <c r="EI110" s="113"/>
      <c r="EJ110" s="113"/>
      <c r="EK110" s="113"/>
      <c r="EL110" s="113"/>
      <c r="EM110" s="113"/>
      <c r="EN110" s="113"/>
      <c r="EO110" s="113"/>
      <c r="EP110" s="113"/>
      <c r="EQ110" s="113"/>
      <c r="ER110" s="113"/>
      <c r="ES110" s="113"/>
      <c r="ET110" s="113"/>
      <c r="EU110" s="113"/>
      <c r="EV110" s="113"/>
      <c r="EW110" s="113"/>
      <c r="EX110" s="113"/>
      <c r="EY110" s="113"/>
      <c r="EZ110" s="113"/>
      <c r="FA110" s="113"/>
      <c r="FB110" s="113"/>
      <c r="FC110" s="113"/>
      <c r="FD110" s="113"/>
      <c r="FE110" s="113"/>
      <c r="FF110" s="113"/>
      <c r="FG110" s="113"/>
      <c r="FH110" s="113"/>
      <c r="FI110" s="113"/>
      <c r="FJ110" s="113"/>
      <c r="FK110" s="113"/>
      <c r="FL110" s="113"/>
      <c r="FM110" s="113"/>
      <c r="FN110" s="113"/>
      <c r="FO110" s="113"/>
      <c r="FP110" s="113"/>
      <c r="FQ110" s="113"/>
      <c r="FR110" s="113"/>
      <c r="FS110" s="113"/>
      <c r="FT110" s="113"/>
      <c r="FU110" s="113"/>
      <c r="FV110" s="113"/>
      <c r="FW110" s="113"/>
      <c r="FX110" s="113"/>
      <c r="FY110" s="113"/>
      <c r="FZ110" s="113"/>
      <c r="GA110" s="113"/>
      <c r="GB110" s="113"/>
      <c r="GC110" s="113"/>
      <c r="GD110" s="113"/>
      <c r="GE110" s="113"/>
      <c r="GF110" s="113"/>
      <c r="GG110" s="113"/>
      <c r="GH110" s="113"/>
      <c r="GI110" s="113"/>
      <c r="GJ110" s="113"/>
      <c r="GK110" s="113"/>
      <c r="GL110" s="113"/>
      <c r="GM110" s="113"/>
      <c r="GN110" s="113"/>
      <c r="GO110" s="113"/>
      <c r="GP110" s="113"/>
      <c r="GQ110" s="113"/>
      <c r="GR110" s="113"/>
      <c r="GS110" s="113"/>
      <c r="GT110" s="113"/>
      <c r="GU110" s="113"/>
      <c r="GV110" s="113"/>
      <c r="GW110" s="113"/>
      <c r="GX110" s="113"/>
      <c r="GY110" s="113"/>
      <c r="GZ110" s="113"/>
      <c r="HA110" s="113"/>
      <c r="HB110" s="113"/>
      <c r="HC110" s="113"/>
      <c r="HD110" s="113"/>
      <c r="HE110" s="113"/>
      <c r="HF110" s="113"/>
      <c r="HG110" s="113"/>
      <c r="HH110" s="113"/>
      <c r="HI110" s="113"/>
      <c r="HJ110" s="113"/>
      <c r="HK110" s="113"/>
      <c r="HL110" s="113"/>
      <c r="HM110" s="113"/>
      <c r="HN110" s="113"/>
      <c r="HO110" s="113"/>
      <c r="HP110" s="113"/>
      <c r="HQ110" s="113"/>
      <c r="HR110" s="113"/>
      <c r="HS110" s="113"/>
      <c r="HT110" s="113"/>
      <c r="HU110" s="113"/>
    </row>
    <row r="111" spans="1:229" s="140" customFormat="1" ht="12.95">
      <c r="A111" s="113"/>
      <c r="B111" s="146" t="s">
        <v>139</v>
      </c>
      <c r="C111" s="145"/>
      <c r="D111" s="145"/>
      <c r="E111" s="146" t="s">
        <v>140</v>
      </c>
      <c r="F111" s="147"/>
      <c r="G111" s="110"/>
      <c r="H111" s="148" t="s">
        <v>141</v>
      </c>
      <c r="I111" s="143" t="s">
        <v>137</v>
      </c>
      <c r="J111" s="110"/>
      <c r="K111" s="149" t="s">
        <v>141</v>
      </c>
      <c r="L111" s="150" t="s">
        <v>137</v>
      </c>
      <c r="M111" s="151" t="s">
        <v>137</v>
      </c>
      <c r="N111" s="150"/>
      <c r="O111" s="231"/>
      <c r="P111" s="110"/>
      <c r="Q111" s="152">
        <f t="shared" si="33"/>
        <v>0</v>
      </c>
      <c r="R111" s="153">
        <f t="shared" si="34"/>
        <v>0</v>
      </c>
      <c r="S111" s="153">
        <f t="shared" si="35"/>
        <v>0</v>
      </c>
      <c r="T111" s="153">
        <f t="shared" si="36"/>
        <v>0</v>
      </c>
      <c r="U111" s="153">
        <f t="shared" si="37"/>
        <v>0</v>
      </c>
      <c r="V111" s="154">
        <f t="shared" si="38"/>
        <v>0</v>
      </c>
      <c r="W111" s="116"/>
      <c r="X111" s="155">
        <f t="shared" si="29"/>
        <v>0</v>
      </c>
      <c r="Y111" s="156">
        <f t="shared" si="30"/>
        <v>0</v>
      </c>
      <c r="Z111" s="156">
        <f t="shared" si="31"/>
        <v>0</v>
      </c>
      <c r="AA111" s="156">
        <f t="shared" si="32"/>
        <v>0</v>
      </c>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c r="DG111" s="113"/>
      <c r="DH111" s="113"/>
      <c r="DI111" s="113"/>
      <c r="DJ111" s="113"/>
      <c r="DK111" s="113"/>
      <c r="DL111" s="113"/>
      <c r="DM111" s="113"/>
      <c r="DN111" s="113"/>
      <c r="DO111" s="113"/>
      <c r="DP111" s="113"/>
      <c r="DQ111" s="113"/>
      <c r="DR111" s="113"/>
      <c r="DS111" s="113"/>
      <c r="DT111" s="113"/>
      <c r="DU111" s="113"/>
      <c r="DV111" s="113"/>
      <c r="DW111" s="113"/>
      <c r="DX111" s="113"/>
      <c r="DY111" s="113"/>
      <c r="DZ111" s="113"/>
      <c r="EA111" s="113"/>
      <c r="EB111" s="113"/>
      <c r="EC111" s="113"/>
      <c r="ED111" s="113"/>
      <c r="EE111" s="113"/>
      <c r="EF111" s="113"/>
      <c r="EG111" s="113"/>
      <c r="EH111" s="113"/>
      <c r="EI111" s="113"/>
      <c r="EJ111" s="113"/>
      <c r="EK111" s="113"/>
      <c r="EL111" s="113"/>
      <c r="EM111" s="113"/>
      <c r="EN111" s="113"/>
      <c r="EO111" s="113"/>
      <c r="EP111" s="113"/>
      <c r="EQ111" s="113"/>
      <c r="ER111" s="113"/>
      <c r="ES111" s="113"/>
      <c r="ET111" s="113"/>
      <c r="EU111" s="113"/>
      <c r="EV111" s="113"/>
      <c r="EW111" s="113"/>
      <c r="EX111" s="113"/>
      <c r="EY111" s="113"/>
      <c r="EZ111" s="113"/>
      <c r="FA111" s="113"/>
      <c r="FB111" s="113"/>
      <c r="FC111" s="113"/>
      <c r="FD111" s="113"/>
      <c r="FE111" s="113"/>
      <c r="FF111" s="113"/>
      <c r="FG111" s="113"/>
      <c r="FH111" s="113"/>
      <c r="FI111" s="113"/>
      <c r="FJ111" s="113"/>
      <c r="FK111" s="113"/>
      <c r="FL111" s="113"/>
      <c r="FM111" s="113"/>
      <c r="FN111" s="113"/>
      <c r="FO111" s="113"/>
      <c r="FP111" s="113"/>
      <c r="FQ111" s="113"/>
      <c r="FR111" s="113"/>
      <c r="FS111" s="113"/>
      <c r="FT111" s="113"/>
      <c r="FU111" s="113"/>
      <c r="FV111" s="113"/>
      <c r="FW111" s="113"/>
      <c r="FX111" s="113"/>
      <c r="FY111" s="113"/>
      <c r="FZ111" s="113"/>
      <c r="GA111" s="113"/>
      <c r="GB111" s="113"/>
      <c r="GC111" s="113"/>
      <c r="GD111" s="113"/>
      <c r="GE111" s="113"/>
      <c r="GF111" s="113"/>
      <c r="GG111" s="113"/>
      <c r="GH111" s="113"/>
      <c r="GI111" s="113"/>
      <c r="GJ111" s="113"/>
      <c r="GK111" s="113"/>
      <c r="GL111" s="113"/>
      <c r="GM111" s="113"/>
      <c r="GN111" s="113"/>
      <c r="GO111" s="113"/>
      <c r="GP111" s="113"/>
      <c r="GQ111" s="113"/>
      <c r="GR111" s="113"/>
      <c r="GS111" s="113"/>
      <c r="GT111" s="113"/>
      <c r="GU111" s="113"/>
      <c r="GV111" s="113"/>
      <c r="GW111" s="113"/>
      <c r="GX111" s="113"/>
      <c r="GY111" s="113"/>
      <c r="GZ111" s="113"/>
      <c r="HA111" s="113"/>
      <c r="HB111" s="113"/>
      <c r="HC111" s="113"/>
      <c r="HD111" s="113"/>
      <c r="HE111" s="113"/>
      <c r="HF111" s="113"/>
      <c r="HG111" s="113"/>
      <c r="HH111" s="113"/>
      <c r="HI111" s="113"/>
      <c r="HJ111" s="113"/>
      <c r="HK111" s="113"/>
      <c r="HL111" s="113"/>
      <c r="HM111" s="113"/>
      <c r="HN111" s="113"/>
      <c r="HO111" s="113"/>
      <c r="HP111" s="113"/>
      <c r="HQ111" s="113"/>
      <c r="HR111" s="113"/>
      <c r="HS111" s="113"/>
      <c r="HT111" s="113"/>
      <c r="HU111" s="113"/>
    </row>
    <row r="112" spans="1:229" s="140" customFormat="1" ht="12.95">
      <c r="A112" s="113"/>
      <c r="B112" s="146" t="s">
        <v>139</v>
      </c>
      <c r="C112" s="145"/>
      <c r="D112" s="145"/>
      <c r="E112" s="146" t="s">
        <v>140</v>
      </c>
      <c r="F112" s="147"/>
      <c r="G112" s="110"/>
      <c r="H112" s="148" t="s">
        <v>141</v>
      </c>
      <c r="I112" s="143" t="s">
        <v>137</v>
      </c>
      <c r="J112" s="110"/>
      <c r="K112" s="149" t="s">
        <v>141</v>
      </c>
      <c r="L112" s="150" t="s">
        <v>137</v>
      </c>
      <c r="M112" s="151" t="s">
        <v>137</v>
      </c>
      <c r="N112" s="150"/>
      <c r="O112" s="231"/>
      <c r="P112" s="110"/>
      <c r="Q112" s="152">
        <f t="shared" si="33"/>
        <v>0</v>
      </c>
      <c r="R112" s="153">
        <f t="shared" si="34"/>
        <v>0</v>
      </c>
      <c r="S112" s="153">
        <f t="shared" si="35"/>
        <v>0</v>
      </c>
      <c r="T112" s="153">
        <f t="shared" si="36"/>
        <v>0</v>
      </c>
      <c r="U112" s="153">
        <f t="shared" si="37"/>
        <v>0</v>
      </c>
      <c r="V112" s="154">
        <f t="shared" si="38"/>
        <v>0</v>
      </c>
      <c r="W112" s="116"/>
      <c r="X112" s="155">
        <f t="shared" si="29"/>
        <v>0</v>
      </c>
      <c r="Y112" s="156">
        <f t="shared" si="30"/>
        <v>0</v>
      </c>
      <c r="Z112" s="156">
        <f t="shared" si="31"/>
        <v>0</v>
      </c>
      <c r="AA112" s="156">
        <f t="shared" si="32"/>
        <v>0</v>
      </c>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c r="DG112" s="113"/>
      <c r="DH112" s="113"/>
      <c r="DI112" s="113"/>
      <c r="DJ112" s="113"/>
      <c r="DK112" s="113"/>
      <c r="DL112" s="113"/>
      <c r="DM112" s="113"/>
      <c r="DN112" s="113"/>
      <c r="DO112" s="113"/>
      <c r="DP112" s="113"/>
      <c r="DQ112" s="113"/>
      <c r="DR112" s="113"/>
      <c r="DS112" s="113"/>
      <c r="DT112" s="113"/>
      <c r="DU112" s="113"/>
      <c r="DV112" s="113"/>
      <c r="DW112" s="113"/>
      <c r="DX112" s="113"/>
      <c r="DY112" s="113"/>
      <c r="DZ112" s="113"/>
      <c r="EA112" s="113"/>
      <c r="EB112" s="113"/>
      <c r="EC112" s="113"/>
      <c r="ED112" s="113"/>
      <c r="EE112" s="113"/>
      <c r="EF112" s="113"/>
      <c r="EG112" s="113"/>
      <c r="EH112" s="113"/>
      <c r="EI112" s="113"/>
      <c r="EJ112" s="113"/>
      <c r="EK112" s="113"/>
      <c r="EL112" s="113"/>
      <c r="EM112" s="113"/>
      <c r="EN112" s="113"/>
      <c r="EO112" s="113"/>
      <c r="EP112" s="113"/>
      <c r="EQ112" s="113"/>
      <c r="ER112" s="113"/>
      <c r="ES112" s="113"/>
      <c r="ET112" s="113"/>
      <c r="EU112" s="113"/>
      <c r="EV112" s="113"/>
      <c r="EW112" s="113"/>
      <c r="EX112" s="113"/>
      <c r="EY112" s="113"/>
      <c r="EZ112" s="113"/>
      <c r="FA112" s="113"/>
      <c r="FB112" s="113"/>
      <c r="FC112" s="113"/>
      <c r="FD112" s="113"/>
      <c r="FE112" s="113"/>
      <c r="FF112" s="113"/>
      <c r="FG112" s="113"/>
      <c r="FH112" s="113"/>
      <c r="FI112" s="113"/>
      <c r="FJ112" s="113"/>
      <c r="FK112" s="113"/>
      <c r="FL112" s="113"/>
      <c r="FM112" s="113"/>
      <c r="FN112" s="113"/>
      <c r="FO112" s="113"/>
      <c r="FP112" s="113"/>
      <c r="FQ112" s="113"/>
      <c r="FR112" s="113"/>
      <c r="FS112" s="113"/>
      <c r="FT112" s="113"/>
      <c r="FU112" s="113"/>
      <c r="FV112" s="113"/>
      <c r="FW112" s="113"/>
      <c r="FX112" s="113"/>
      <c r="FY112" s="113"/>
      <c r="FZ112" s="113"/>
      <c r="GA112" s="113"/>
      <c r="GB112" s="113"/>
      <c r="GC112" s="113"/>
      <c r="GD112" s="113"/>
      <c r="GE112" s="113"/>
      <c r="GF112" s="113"/>
      <c r="GG112" s="113"/>
      <c r="GH112" s="113"/>
      <c r="GI112" s="113"/>
      <c r="GJ112" s="113"/>
      <c r="GK112" s="113"/>
      <c r="GL112" s="113"/>
      <c r="GM112" s="113"/>
      <c r="GN112" s="113"/>
      <c r="GO112" s="113"/>
      <c r="GP112" s="113"/>
      <c r="GQ112" s="113"/>
      <c r="GR112" s="113"/>
      <c r="GS112" s="113"/>
      <c r="GT112" s="113"/>
      <c r="GU112" s="113"/>
      <c r="GV112" s="113"/>
      <c r="GW112" s="113"/>
      <c r="GX112" s="113"/>
      <c r="GY112" s="113"/>
      <c r="GZ112" s="113"/>
      <c r="HA112" s="113"/>
      <c r="HB112" s="113"/>
      <c r="HC112" s="113"/>
      <c r="HD112" s="113"/>
      <c r="HE112" s="113"/>
      <c r="HF112" s="113"/>
      <c r="HG112" s="113"/>
      <c r="HH112" s="113"/>
      <c r="HI112" s="113"/>
      <c r="HJ112" s="113"/>
      <c r="HK112" s="113"/>
      <c r="HL112" s="113"/>
      <c r="HM112" s="113"/>
      <c r="HN112" s="113"/>
      <c r="HO112" s="113"/>
      <c r="HP112" s="113"/>
      <c r="HQ112" s="113"/>
      <c r="HR112" s="113"/>
      <c r="HS112" s="113"/>
      <c r="HT112" s="113"/>
      <c r="HU112" s="113"/>
    </row>
    <row r="113" spans="1:229" s="140" customFormat="1" ht="12.95">
      <c r="A113" s="113"/>
      <c r="B113" s="146" t="s">
        <v>139</v>
      </c>
      <c r="C113" s="145"/>
      <c r="D113" s="145"/>
      <c r="E113" s="146" t="s">
        <v>140</v>
      </c>
      <c r="F113" s="147"/>
      <c r="G113" s="110"/>
      <c r="H113" s="148" t="s">
        <v>141</v>
      </c>
      <c r="I113" s="143" t="s">
        <v>137</v>
      </c>
      <c r="J113" s="110"/>
      <c r="K113" s="149" t="s">
        <v>141</v>
      </c>
      <c r="L113" s="150" t="s">
        <v>137</v>
      </c>
      <c r="M113" s="151" t="s">
        <v>137</v>
      </c>
      <c r="N113" s="150"/>
      <c r="O113" s="231"/>
      <c r="P113" s="110"/>
      <c r="Q113" s="152">
        <f t="shared" si="33"/>
        <v>0</v>
      </c>
      <c r="R113" s="153">
        <f t="shared" si="34"/>
        <v>0</v>
      </c>
      <c r="S113" s="153">
        <f t="shared" si="35"/>
        <v>0</v>
      </c>
      <c r="T113" s="153">
        <f t="shared" si="36"/>
        <v>0</v>
      </c>
      <c r="U113" s="153">
        <f t="shared" si="37"/>
        <v>0</v>
      </c>
      <c r="V113" s="154">
        <f t="shared" si="38"/>
        <v>0</v>
      </c>
      <c r="W113" s="116"/>
      <c r="X113" s="155">
        <f t="shared" si="29"/>
        <v>0</v>
      </c>
      <c r="Y113" s="156">
        <f t="shared" si="30"/>
        <v>0</v>
      </c>
      <c r="Z113" s="156">
        <f t="shared" si="31"/>
        <v>0</v>
      </c>
      <c r="AA113" s="156">
        <f t="shared" si="32"/>
        <v>0</v>
      </c>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3"/>
      <c r="DP113" s="113"/>
      <c r="DQ113" s="113"/>
      <c r="DR113" s="113"/>
      <c r="DS113" s="113"/>
      <c r="DT113" s="113"/>
      <c r="DU113" s="113"/>
      <c r="DV113" s="113"/>
      <c r="DW113" s="113"/>
      <c r="DX113" s="113"/>
      <c r="DY113" s="113"/>
      <c r="DZ113" s="113"/>
      <c r="EA113" s="113"/>
      <c r="EB113" s="113"/>
      <c r="EC113" s="113"/>
      <c r="ED113" s="113"/>
      <c r="EE113" s="113"/>
      <c r="EF113" s="113"/>
      <c r="EG113" s="113"/>
      <c r="EH113" s="113"/>
      <c r="EI113" s="113"/>
      <c r="EJ113" s="113"/>
      <c r="EK113" s="113"/>
      <c r="EL113" s="113"/>
      <c r="EM113" s="113"/>
      <c r="EN113" s="113"/>
      <c r="EO113" s="113"/>
      <c r="EP113" s="113"/>
      <c r="EQ113" s="113"/>
      <c r="ER113" s="113"/>
      <c r="ES113" s="113"/>
      <c r="ET113" s="113"/>
      <c r="EU113" s="113"/>
      <c r="EV113" s="113"/>
      <c r="EW113" s="113"/>
      <c r="EX113" s="113"/>
      <c r="EY113" s="113"/>
      <c r="EZ113" s="113"/>
      <c r="FA113" s="113"/>
      <c r="FB113" s="113"/>
      <c r="FC113" s="113"/>
      <c r="FD113" s="113"/>
      <c r="FE113" s="113"/>
      <c r="FF113" s="113"/>
      <c r="FG113" s="113"/>
      <c r="FH113" s="113"/>
      <c r="FI113" s="113"/>
      <c r="FJ113" s="113"/>
      <c r="FK113" s="113"/>
      <c r="FL113" s="113"/>
      <c r="FM113" s="113"/>
      <c r="FN113" s="113"/>
      <c r="FO113" s="113"/>
      <c r="FP113" s="113"/>
      <c r="FQ113" s="113"/>
      <c r="FR113" s="113"/>
      <c r="FS113" s="113"/>
      <c r="FT113" s="113"/>
      <c r="FU113" s="113"/>
      <c r="FV113" s="113"/>
      <c r="FW113" s="113"/>
      <c r="FX113" s="113"/>
      <c r="FY113" s="113"/>
      <c r="FZ113" s="113"/>
      <c r="GA113" s="113"/>
      <c r="GB113" s="113"/>
      <c r="GC113" s="113"/>
      <c r="GD113" s="113"/>
      <c r="GE113" s="113"/>
      <c r="GF113" s="113"/>
      <c r="GG113" s="113"/>
      <c r="GH113" s="113"/>
      <c r="GI113" s="113"/>
      <c r="GJ113" s="113"/>
      <c r="GK113" s="113"/>
      <c r="GL113" s="113"/>
      <c r="GM113" s="113"/>
      <c r="GN113" s="113"/>
      <c r="GO113" s="113"/>
      <c r="GP113" s="113"/>
      <c r="GQ113" s="113"/>
      <c r="GR113" s="113"/>
      <c r="GS113" s="113"/>
      <c r="GT113" s="113"/>
      <c r="GU113" s="113"/>
      <c r="GV113" s="113"/>
      <c r="GW113" s="113"/>
      <c r="GX113" s="113"/>
      <c r="GY113" s="113"/>
      <c r="GZ113" s="113"/>
      <c r="HA113" s="113"/>
      <c r="HB113" s="113"/>
      <c r="HC113" s="113"/>
      <c r="HD113" s="113"/>
      <c r="HE113" s="113"/>
      <c r="HF113" s="113"/>
      <c r="HG113" s="113"/>
      <c r="HH113" s="113"/>
      <c r="HI113" s="113"/>
      <c r="HJ113" s="113"/>
      <c r="HK113" s="113"/>
      <c r="HL113" s="113"/>
      <c r="HM113" s="113"/>
      <c r="HN113" s="113"/>
      <c r="HO113" s="113"/>
      <c r="HP113" s="113"/>
      <c r="HQ113" s="113"/>
      <c r="HR113" s="113"/>
      <c r="HS113" s="113"/>
      <c r="HT113" s="113"/>
      <c r="HU113" s="113"/>
    </row>
    <row r="114" spans="1:229" s="140" customFormat="1" ht="12.95">
      <c r="A114" s="113"/>
      <c r="B114" s="146" t="s">
        <v>139</v>
      </c>
      <c r="C114" s="145"/>
      <c r="D114" s="145"/>
      <c r="E114" s="146" t="s">
        <v>140</v>
      </c>
      <c r="F114" s="147"/>
      <c r="G114" s="110"/>
      <c r="H114" s="148" t="s">
        <v>141</v>
      </c>
      <c r="I114" s="143" t="s">
        <v>137</v>
      </c>
      <c r="J114" s="110"/>
      <c r="K114" s="149" t="s">
        <v>141</v>
      </c>
      <c r="L114" s="150" t="s">
        <v>137</v>
      </c>
      <c r="M114" s="151" t="s">
        <v>137</v>
      </c>
      <c r="N114" s="150"/>
      <c r="O114" s="231"/>
      <c r="P114" s="110"/>
      <c r="Q114" s="152">
        <f t="shared" si="33"/>
        <v>0</v>
      </c>
      <c r="R114" s="153">
        <f t="shared" si="34"/>
        <v>0</v>
      </c>
      <c r="S114" s="153">
        <f t="shared" si="35"/>
        <v>0</v>
      </c>
      <c r="T114" s="153">
        <f t="shared" si="36"/>
        <v>0</v>
      </c>
      <c r="U114" s="153">
        <f t="shared" si="37"/>
        <v>0</v>
      </c>
      <c r="V114" s="154">
        <f t="shared" si="38"/>
        <v>0</v>
      </c>
      <c r="W114" s="116"/>
      <c r="X114" s="155">
        <f t="shared" si="29"/>
        <v>0</v>
      </c>
      <c r="Y114" s="156">
        <f t="shared" si="30"/>
        <v>0</v>
      </c>
      <c r="Z114" s="156">
        <f t="shared" si="31"/>
        <v>0</v>
      </c>
      <c r="AA114" s="156">
        <f t="shared" si="32"/>
        <v>0</v>
      </c>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3"/>
      <c r="DF114" s="113"/>
      <c r="DG114" s="113"/>
      <c r="DH114" s="113"/>
      <c r="DI114" s="113"/>
      <c r="DJ114" s="113"/>
      <c r="DK114" s="113"/>
      <c r="DL114" s="113"/>
      <c r="DM114" s="113"/>
      <c r="DN114" s="113"/>
      <c r="DO114" s="113"/>
      <c r="DP114" s="113"/>
      <c r="DQ114" s="113"/>
      <c r="DR114" s="113"/>
      <c r="DS114" s="113"/>
      <c r="DT114" s="113"/>
      <c r="DU114" s="113"/>
      <c r="DV114" s="113"/>
      <c r="DW114" s="113"/>
      <c r="DX114" s="113"/>
      <c r="DY114" s="113"/>
      <c r="DZ114" s="113"/>
      <c r="EA114" s="113"/>
      <c r="EB114" s="113"/>
      <c r="EC114" s="113"/>
      <c r="ED114" s="113"/>
      <c r="EE114" s="113"/>
      <c r="EF114" s="113"/>
      <c r="EG114" s="113"/>
      <c r="EH114" s="113"/>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3"/>
      <c r="FU114" s="113"/>
      <c r="FV114" s="113"/>
      <c r="FW114" s="113"/>
      <c r="FX114" s="113"/>
      <c r="FY114" s="113"/>
      <c r="FZ114" s="113"/>
      <c r="GA114" s="113"/>
      <c r="GB114" s="113"/>
      <c r="GC114" s="113"/>
      <c r="GD114" s="113"/>
      <c r="GE114" s="113"/>
      <c r="GF114" s="113"/>
      <c r="GG114" s="113"/>
      <c r="GH114" s="113"/>
      <c r="GI114" s="113"/>
      <c r="GJ114" s="113"/>
      <c r="GK114" s="113"/>
      <c r="GL114" s="113"/>
      <c r="GM114" s="113"/>
      <c r="GN114" s="113"/>
      <c r="GO114" s="113"/>
      <c r="GP114" s="113"/>
      <c r="GQ114" s="113"/>
      <c r="GR114" s="113"/>
      <c r="GS114" s="113"/>
      <c r="GT114" s="113"/>
      <c r="GU114" s="113"/>
      <c r="GV114" s="113"/>
      <c r="GW114" s="113"/>
      <c r="GX114" s="113"/>
      <c r="GY114" s="113"/>
      <c r="GZ114" s="113"/>
      <c r="HA114" s="113"/>
      <c r="HB114" s="113"/>
      <c r="HC114" s="113"/>
      <c r="HD114" s="113"/>
      <c r="HE114" s="113"/>
      <c r="HF114" s="113"/>
      <c r="HG114" s="113"/>
      <c r="HH114" s="113"/>
      <c r="HI114" s="113"/>
      <c r="HJ114" s="113"/>
      <c r="HK114" s="113"/>
      <c r="HL114" s="113"/>
      <c r="HM114" s="113"/>
      <c r="HN114" s="113"/>
      <c r="HO114" s="113"/>
      <c r="HP114" s="113"/>
      <c r="HQ114" s="113"/>
      <c r="HR114" s="113"/>
      <c r="HS114" s="113"/>
      <c r="HT114" s="113"/>
      <c r="HU114" s="113"/>
    </row>
    <row r="115" spans="1:229" s="140" customFormat="1" ht="12.95">
      <c r="A115" s="113"/>
      <c r="B115" s="146" t="s">
        <v>139</v>
      </c>
      <c r="C115" s="145"/>
      <c r="D115" s="145"/>
      <c r="E115" s="146" t="s">
        <v>140</v>
      </c>
      <c r="F115" s="147"/>
      <c r="G115" s="110"/>
      <c r="H115" s="148" t="s">
        <v>141</v>
      </c>
      <c r="I115" s="143" t="s">
        <v>137</v>
      </c>
      <c r="J115" s="110"/>
      <c r="K115" s="149" t="s">
        <v>141</v>
      </c>
      <c r="L115" s="150" t="s">
        <v>137</v>
      </c>
      <c r="M115" s="151" t="s">
        <v>137</v>
      </c>
      <c r="N115" s="150"/>
      <c r="O115" s="231"/>
      <c r="P115" s="110"/>
      <c r="Q115" s="152">
        <f t="shared" si="33"/>
        <v>0</v>
      </c>
      <c r="R115" s="153">
        <f t="shared" si="34"/>
        <v>0</v>
      </c>
      <c r="S115" s="153">
        <f t="shared" si="35"/>
        <v>0</v>
      </c>
      <c r="T115" s="153">
        <f t="shared" si="36"/>
        <v>0</v>
      </c>
      <c r="U115" s="153">
        <f t="shared" si="37"/>
        <v>0</v>
      </c>
      <c r="V115" s="154">
        <f t="shared" si="38"/>
        <v>0</v>
      </c>
      <c r="W115" s="116"/>
      <c r="X115" s="155">
        <f t="shared" si="29"/>
        <v>0</v>
      </c>
      <c r="Y115" s="156">
        <f t="shared" si="30"/>
        <v>0</v>
      </c>
      <c r="Z115" s="156">
        <f t="shared" si="31"/>
        <v>0</v>
      </c>
      <c r="AA115" s="156">
        <f t="shared" si="32"/>
        <v>0</v>
      </c>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c r="ES115" s="113"/>
      <c r="ET115" s="113"/>
      <c r="EU115" s="113"/>
      <c r="EV115" s="113"/>
      <c r="EW115" s="113"/>
      <c r="EX115" s="113"/>
      <c r="EY115" s="113"/>
      <c r="EZ115" s="113"/>
      <c r="FA115" s="113"/>
      <c r="FB115" s="113"/>
      <c r="FC115" s="113"/>
      <c r="FD115" s="113"/>
      <c r="FE115" s="113"/>
      <c r="FF115" s="113"/>
      <c r="FG115" s="113"/>
      <c r="FH115" s="113"/>
      <c r="FI115" s="113"/>
      <c r="FJ115" s="113"/>
      <c r="FK115" s="113"/>
      <c r="FL115" s="113"/>
      <c r="FM115" s="113"/>
      <c r="FN115" s="113"/>
      <c r="FO115" s="113"/>
      <c r="FP115" s="113"/>
      <c r="FQ115" s="113"/>
      <c r="FR115" s="113"/>
      <c r="FS115" s="113"/>
      <c r="FT115" s="113"/>
      <c r="FU115" s="113"/>
      <c r="FV115" s="113"/>
      <c r="FW115" s="113"/>
      <c r="FX115" s="113"/>
      <c r="FY115" s="113"/>
      <c r="FZ115" s="113"/>
      <c r="GA115" s="113"/>
      <c r="GB115" s="113"/>
      <c r="GC115" s="113"/>
      <c r="GD115" s="113"/>
      <c r="GE115" s="113"/>
      <c r="GF115" s="113"/>
      <c r="GG115" s="113"/>
      <c r="GH115" s="113"/>
      <c r="GI115" s="113"/>
      <c r="GJ115" s="113"/>
      <c r="GK115" s="113"/>
      <c r="GL115" s="113"/>
      <c r="GM115" s="113"/>
      <c r="GN115" s="113"/>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c r="HI115" s="113"/>
      <c r="HJ115" s="113"/>
      <c r="HK115" s="113"/>
      <c r="HL115" s="113"/>
      <c r="HM115" s="113"/>
      <c r="HN115" s="113"/>
      <c r="HO115" s="113"/>
      <c r="HP115" s="113"/>
      <c r="HQ115" s="113"/>
      <c r="HR115" s="113"/>
      <c r="HS115" s="113"/>
      <c r="HT115" s="113"/>
      <c r="HU115" s="113"/>
    </row>
    <row r="116" spans="1:229" s="140" customFormat="1" ht="12.95">
      <c r="A116" s="113"/>
      <c r="B116" s="146" t="s">
        <v>139</v>
      </c>
      <c r="C116" s="145"/>
      <c r="D116" s="145"/>
      <c r="E116" s="146" t="s">
        <v>140</v>
      </c>
      <c r="F116" s="147"/>
      <c r="G116" s="110"/>
      <c r="H116" s="148" t="s">
        <v>141</v>
      </c>
      <c r="I116" s="143" t="s">
        <v>137</v>
      </c>
      <c r="J116" s="110"/>
      <c r="K116" s="149" t="s">
        <v>141</v>
      </c>
      <c r="L116" s="150" t="s">
        <v>137</v>
      </c>
      <c r="M116" s="151" t="s">
        <v>137</v>
      </c>
      <c r="N116" s="150"/>
      <c r="O116" s="231"/>
      <c r="P116" s="110"/>
      <c r="Q116" s="152">
        <f t="shared" si="33"/>
        <v>0</v>
      </c>
      <c r="R116" s="153">
        <f t="shared" si="34"/>
        <v>0</v>
      </c>
      <c r="S116" s="153">
        <f t="shared" si="35"/>
        <v>0</v>
      </c>
      <c r="T116" s="153">
        <f t="shared" si="36"/>
        <v>0</v>
      </c>
      <c r="U116" s="153">
        <f t="shared" si="37"/>
        <v>0</v>
      </c>
      <c r="V116" s="154">
        <f t="shared" si="38"/>
        <v>0</v>
      </c>
      <c r="W116" s="116"/>
      <c r="X116" s="155">
        <f t="shared" si="29"/>
        <v>0</v>
      </c>
      <c r="Y116" s="156">
        <f t="shared" si="30"/>
        <v>0</v>
      </c>
      <c r="Z116" s="156">
        <f t="shared" si="31"/>
        <v>0</v>
      </c>
      <c r="AA116" s="156">
        <f t="shared" si="32"/>
        <v>0</v>
      </c>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c r="DW116" s="113"/>
      <c r="DX116" s="113"/>
      <c r="DY116" s="113"/>
      <c r="DZ116" s="113"/>
      <c r="EA116" s="113"/>
      <c r="EB116" s="113"/>
      <c r="EC116" s="113"/>
      <c r="ED116" s="113"/>
      <c r="EE116" s="113"/>
      <c r="EF116" s="113"/>
      <c r="EG116" s="113"/>
      <c r="EH116" s="113"/>
      <c r="EI116" s="113"/>
      <c r="EJ116" s="113"/>
      <c r="EK116" s="113"/>
      <c r="EL116" s="113"/>
      <c r="EM116" s="113"/>
      <c r="EN116" s="113"/>
      <c r="EO116" s="113"/>
      <c r="EP116" s="113"/>
      <c r="EQ116" s="113"/>
      <c r="ER116" s="113"/>
      <c r="ES116" s="113"/>
      <c r="ET116" s="113"/>
      <c r="EU116" s="113"/>
      <c r="EV116" s="113"/>
      <c r="EW116" s="113"/>
      <c r="EX116" s="113"/>
      <c r="EY116" s="113"/>
      <c r="EZ116" s="113"/>
      <c r="FA116" s="113"/>
      <c r="FB116" s="113"/>
      <c r="FC116" s="113"/>
      <c r="FD116" s="113"/>
      <c r="FE116" s="113"/>
      <c r="FF116" s="113"/>
      <c r="FG116" s="113"/>
      <c r="FH116" s="113"/>
      <c r="FI116" s="113"/>
      <c r="FJ116" s="113"/>
      <c r="FK116" s="113"/>
      <c r="FL116" s="113"/>
      <c r="FM116" s="113"/>
      <c r="FN116" s="113"/>
      <c r="FO116" s="113"/>
      <c r="FP116" s="113"/>
      <c r="FQ116" s="113"/>
      <c r="FR116" s="113"/>
      <c r="FS116" s="113"/>
      <c r="FT116" s="113"/>
      <c r="FU116" s="113"/>
      <c r="FV116" s="113"/>
      <c r="FW116" s="113"/>
      <c r="FX116" s="113"/>
      <c r="FY116" s="113"/>
      <c r="FZ116" s="113"/>
      <c r="GA116" s="113"/>
      <c r="GB116" s="113"/>
      <c r="GC116" s="113"/>
      <c r="GD116" s="113"/>
      <c r="GE116" s="113"/>
      <c r="GF116" s="113"/>
      <c r="GG116" s="113"/>
      <c r="GH116" s="113"/>
      <c r="GI116" s="113"/>
      <c r="GJ116" s="113"/>
      <c r="GK116" s="113"/>
      <c r="GL116" s="113"/>
      <c r="GM116" s="113"/>
      <c r="GN116" s="113"/>
      <c r="GO116" s="113"/>
      <c r="GP116" s="113"/>
      <c r="GQ116" s="113"/>
      <c r="GR116" s="113"/>
      <c r="GS116" s="113"/>
      <c r="GT116" s="113"/>
      <c r="GU116" s="113"/>
      <c r="GV116" s="113"/>
      <c r="GW116" s="113"/>
      <c r="GX116" s="113"/>
      <c r="GY116" s="113"/>
      <c r="GZ116" s="113"/>
      <c r="HA116" s="113"/>
      <c r="HB116" s="113"/>
      <c r="HC116" s="113"/>
      <c r="HD116" s="113"/>
      <c r="HE116" s="113"/>
      <c r="HF116" s="113"/>
      <c r="HG116" s="113"/>
      <c r="HH116" s="113"/>
      <c r="HI116" s="113"/>
      <c r="HJ116" s="113"/>
      <c r="HK116" s="113"/>
      <c r="HL116" s="113"/>
      <c r="HM116" s="113"/>
      <c r="HN116" s="113"/>
      <c r="HO116" s="113"/>
      <c r="HP116" s="113"/>
      <c r="HQ116" s="113"/>
      <c r="HR116" s="113"/>
      <c r="HS116" s="113"/>
      <c r="HT116" s="113"/>
      <c r="HU116" s="113"/>
    </row>
    <row r="117" spans="1:229" s="140" customFormat="1" ht="12.95">
      <c r="A117" s="113"/>
      <c r="B117" s="146" t="s">
        <v>139</v>
      </c>
      <c r="C117" s="145"/>
      <c r="D117" s="145"/>
      <c r="E117" s="146" t="s">
        <v>140</v>
      </c>
      <c r="F117" s="147"/>
      <c r="G117" s="110"/>
      <c r="H117" s="148" t="s">
        <v>141</v>
      </c>
      <c r="I117" s="143" t="s">
        <v>137</v>
      </c>
      <c r="J117" s="110"/>
      <c r="K117" s="149" t="s">
        <v>141</v>
      </c>
      <c r="L117" s="150" t="s">
        <v>137</v>
      </c>
      <c r="M117" s="151" t="s">
        <v>137</v>
      </c>
      <c r="N117" s="150"/>
      <c r="O117" s="231"/>
      <c r="P117" s="110"/>
      <c r="Q117" s="152">
        <f t="shared" si="33"/>
        <v>0</v>
      </c>
      <c r="R117" s="153">
        <f t="shared" si="34"/>
        <v>0</v>
      </c>
      <c r="S117" s="153">
        <f t="shared" si="35"/>
        <v>0</v>
      </c>
      <c r="T117" s="153">
        <f t="shared" si="36"/>
        <v>0</v>
      </c>
      <c r="U117" s="153">
        <f t="shared" si="37"/>
        <v>0</v>
      </c>
      <c r="V117" s="154">
        <f t="shared" si="38"/>
        <v>0</v>
      </c>
      <c r="W117" s="116"/>
      <c r="X117" s="155">
        <f t="shared" si="29"/>
        <v>0</v>
      </c>
      <c r="Y117" s="156">
        <f t="shared" si="30"/>
        <v>0</v>
      </c>
      <c r="Z117" s="156">
        <f t="shared" si="31"/>
        <v>0</v>
      </c>
      <c r="AA117" s="156">
        <f t="shared" si="32"/>
        <v>0</v>
      </c>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c r="ES117" s="113"/>
      <c r="ET117" s="113"/>
      <c r="EU117" s="113"/>
      <c r="EV117" s="113"/>
      <c r="EW117" s="113"/>
      <c r="EX117" s="113"/>
      <c r="EY117" s="113"/>
      <c r="EZ117" s="113"/>
      <c r="FA117" s="113"/>
      <c r="FB117" s="113"/>
      <c r="FC117" s="113"/>
      <c r="FD117" s="113"/>
      <c r="FE117" s="113"/>
      <c r="FF117" s="113"/>
      <c r="FG117" s="113"/>
      <c r="FH117" s="113"/>
      <c r="FI117" s="113"/>
      <c r="FJ117" s="113"/>
      <c r="FK117" s="113"/>
      <c r="FL117" s="113"/>
      <c r="FM117" s="113"/>
      <c r="FN117" s="113"/>
      <c r="FO117" s="113"/>
      <c r="FP117" s="113"/>
      <c r="FQ117" s="113"/>
      <c r="FR117" s="113"/>
      <c r="FS117" s="113"/>
      <c r="FT117" s="113"/>
      <c r="FU117" s="113"/>
      <c r="FV117" s="113"/>
      <c r="FW117" s="113"/>
      <c r="FX117" s="113"/>
      <c r="FY117" s="113"/>
      <c r="FZ117" s="113"/>
      <c r="GA117" s="113"/>
      <c r="GB117" s="113"/>
      <c r="GC117" s="113"/>
      <c r="GD117" s="113"/>
      <c r="GE117" s="113"/>
      <c r="GF117" s="113"/>
      <c r="GG117" s="113"/>
      <c r="GH117" s="113"/>
      <c r="GI117" s="113"/>
      <c r="GJ117" s="113"/>
      <c r="GK117" s="113"/>
      <c r="GL117" s="113"/>
      <c r="GM117" s="113"/>
      <c r="GN117" s="113"/>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c r="HI117" s="113"/>
      <c r="HJ117" s="113"/>
      <c r="HK117" s="113"/>
      <c r="HL117" s="113"/>
      <c r="HM117" s="113"/>
      <c r="HN117" s="113"/>
      <c r="HO117" s="113"/>
      <c r="HP117" s="113"/>
      <c r="HQ117" s="113"/>
      <c r="HR117" s="113"/>
      <c r="HS117" s="113"/>
      <c r="HT117" s="113"/>
      <c r="HU117" s="113"/>
    </row>
    <row r="118" spans="1:229" s="140" customFormat="1" ht="12.95">
      <c r="A118" s="113"/>
      <c r="B118" s="146" t="s">
        <v>139</v>
      </c>
      <c r="C118" s="145"/>
      <c r="D118" s="145"/>
      <c r="E118" s="146" t="s">
        <v>140</v>
      </c>
      <c r="F118" s="147"/>
      <c r="G118" s="110"/>
      <c r="H118" s="148" t="s">
        <v>141</v>
      </c>
      <c r="I118" s="143" t="s">
        <v>137</v>
      </c>
      <c r="J118" s="110"/>
      <c r="K118" s="149" t="s">
        <v>141</v>
      </c>
      <c r="L118" s="150" t="s">
        <v>137</v>
      </c>
      <c r="M118" s="151" t="s">
        <v>137</v>
      </c>
      <c r="N118" s="150"/>
      <c r="O118" s="231"/>
      <c r="P118" s="110"/>
      <c r="Q118" s="152">
        <f t="shared" si="33"/>
        <v>0</v>
      </c>
      <c r="R118" s="153">
        <f t="shared" si="34"/>
        <v>0</v>
      </c>
      <c r="S118" s="153">
        <f t="shared" si="35"/>
        <v>0</v>
      </c>
      <c r="T118" s="153">
        <f t="shared" si="36"/>
        <v>0</v>
      </c>
      <c r="U118" s="153">
        <f t="shared" si="37"/>
        <v>0</v>
      </c>
      <c r="V118" s="154">
        <f t="shared" si="38"/>
        <v>0</v>
      </c>
      <c r="W118" s="116"/>
      <c r="X118" s="155">
        <f t="shared" si="29"/>
        <v>0</v>
      </c>
      <c r="Y118" s="156">
        <f t="shared" si="30"/>
        <v>0</v>
      </c>
      <c r="Z118" s="156">
        <f t="shared" si="31"/>
        <v>0</v>
      </c>
      <c r="AA118" s="156">
        <f t="shared" si="32"/>
        <v>0</v>
      </c>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113"/>
      <c r="EF118" s="113"/>
      <c r="EG118" s="113"/>
      <c r="EH118" s="113"/>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3"/>
      <c r="FU118" s="113"/>
      <c r="FV118" s="113"/>
      <c r="FW118" s="113"/>
      <c r="FX118" s="113"/>
      <c r="FY118" s="113"/>
      <c r="FZ118" s="113"/>
      <c r="GA118" s="113"/>
      <c r="GB118" s="113"/>
      <c r="GC118" s="113"/>
      <c r="GD118" s="113"/>
      <c r="GE118" s="113"/>
      <c r="GF118" s="113"/>
      <c r="GG118" s="113"/>
      <c r="GH118" s="113"/>
      <c r="GI118" s="113"/>
      <c r="GJ118" s="113"/>
      <c r="GK118" s="113"/>
      <c r="GL118" s="113"/>
      <c r="GM118" s="113"/>
      <c r="GN118" s="113"/>
      <c r="GO118" s="113"/>
      <c r="GP118" s="113"/>
      <c r="GQ118" s="113"/>
      <c r="GR118" s="113"/>
      <c r="GS118" s="113"/>
      <c r="GT118" s="113"/>
      <c r="GU118" s="113"/>
      <c r="GV118" s="113"/>
      <c r="GW118" s="113"/>
      <c r="GX118" s="113"/>
      <c r="GY118" s="113"/>
      <c r="GZ118" s="113"/>
      <c r="HA118" s="113"/>
      <c r="HB118" s="113"/>
      <c r="HC118" s="113"/>
      <c r="HD118" s="113"/>
      <c r="HE118" s="113"/>
      <c r="HF118" s="113"/>
      <c r="HG118" s="113"/>
      <c r="HH118" s="113"/>
      <c r="HI118" s="113"/>
      <c r="HJ118" s="113"/>
      <c r="HK118" s="113"/>
      <c r="HL118" s="113"/>
      <c r="HM118" s="113"/>
      <c r="HN118" s="113"/>
      <c r="HO118" s="113"/>
      <c r="HP118" s="113"/>
      <c r="HQ118" s="113"/>
      <c r="HR118" s="113"/>
      <c r="HS118" s="113"/>
      <c r="HT118" s="113"/>
      <c r="HU118" s="113"/>
    </row>
    <row r="119" spans="1:229" s="140" customFormat="1" ht="12.95">
      <c r="A119" s="113"/>
      <c r="B119" s="146" t="s">
        <v>139</v>
      </c>
      <c r="C119" s="145"/>
      <c r="D119" s="145"/>
      <c r="E119" s="146" t="s">
        <v>140</v>
      </c>
      <c r="F119" s="147"/>
      <c r="G119" s="110"/>
      <c r="H119" s="148" t="s">
        <v>141</v>
      </c>
      <c r="I119" s="143" t="s">
        <v>137</v>
      </c>
      <c r="J119" s="110"/>
      <c r="K119" s="149" t="s">
        <v>141</v>
      </c>
      <c r="L119" s="150" t="s">
        <v>137</v>
      </c>
      <c r="M119" s="151" t="s">
        <v>137</v>
      </c>
      <c r="N119" s="150"/>
      <c r="O119" s="231"/>
      <c r="P119" s="110"/>
      <c r="Q119" s="152">
        <f t="shared" si="33"/>
        <v>0</v>
      </c>
      <c r="R119" s="153">
        <f t="shared" si="34"/>
        <v>0</v>
      </c>
      <c r="S119" s="153">
        <f t="shared" si="35"/>
        <v>0</v>
      </c>
      <c r="T119" s="153">
        <f t="shared" si="36"/>
        <v>0</v>
      </c>
      <c r="U119" s="153">
        <f t="shared" si="37"/>
        <v>0</v>
      </c>
      <c r="V119" s="154">
        <f t="shared" si="38"/>
        <v>0</v>
      </c>
      <c r="W119" s="116"/>
      <c r="X119" s="155">
        <f t="shared" si="29"/>
        <v>0</v>
      </c>
      <c r="Y119" s="156">
        <f t="shared" si="30"/>
        <v>0</v>
      </c>
      <c r="Z119" s="156">
        <f t="shared" si="31"/>
        <v>0</v>
      </c>
      <c r="AA119" s="156">
        <f t="shared" si="32"/>
        <v>0</v>
      </c>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3"/>
      <c r="DF119" s="113"/>
      <c r="DG119" s="113"/>
      <c r="DH119" s="113"/>
      <c r="DI119" s="113"/>
      <c r="DJ119" s="113"/>
      <c r="DK119" s="113"/>
      <c r="DL119" s="113"/>
      <c r="DM119" s="113"/>
      <c r="DN119" s="113"/>
      <c r="DO119" s="113"/>
      <c r="DP119" s="113"/>
      <c r="DQ119" s="113"/>
      <c r="DR119" s="113"/>
      <c r="DS119" s="113"/>
      <c r="DT119" s="113"/>
      <c r="DU119" s="113"/>
      <c r="DV119" s="113"/>
      <c r="DW119" s="113"/>
      <c r="DX119" s="113"/>
      <c r="DY119" s="113"/>
      <c r="DZ119" s="113"/>
      <c r="EA119" s="113"/>
      <c r="EB119" s="113"/>
      <c r="EC119" s="113"/>
      <c r="ED119" s="113"/>
      <c r="EE119" s="113"/>
      <c r="EF119" s="113"/>
      <c r="EG119" s="113"/>
      <c r="EH119" s="113"/>
      <c r="EI119" s="113"/>
      <c r="EJ119" s="113"/>
      <c r="EK119" s="113"/>
      <c r="EL119" s="113"/>
      <c r="EM119" s="113"/>
      <c r="EN119" s="113"/>
      <c r="EO119" s="113"/>
      <c r="EP119" s="113"/>
      <c r="EQ119" s="113"/>
      <c r="ER119" s="113"/>
      <c r="ES119" s="113"/>
      <c r="ET119" s="113"/>
      <c r="EU119" s="113"/>
      <c r="EV119" s="113"/>
      <c r="EW119" s="113"/>
      <c r="EX119" s="113"/>
      <c r="EY119" s="113"/>
      <c r="EZ119" s="113"/>
      <c r="FA119" s="113"/>
      <c r="FB119" s="113"/>
      <c r="FC119" s="113"/>
      <c r="FD119" s="113"/>
      <c r="FE119" s="113"/>
      <c r="FF119" s="113"/>
      <c r="FG119" s="113"/>
      <c r="FH119" s="113"/>
      <c r="FI119" s="113"/>
      <c r="FJ119" s="113"/>
      <c r="FK119" s="113"/>
      <c r="FL119" s="113"/>
      <c r="FM119" s="113"/>
      <c r="FN119" s="113"/>
      <c r="FO119" s="113"/>
      <c r="FP119" s="113"/>
      <c r="FQ119" s="113"/>
      <c r="FR119" s="113"/>
      <c r="FS119" s="113"/>
      <c r="FT119" s="113"/>
      <c r="FU119" s="113"/>
      <c r="FV119" s="113"/>
      <c r="FW119" s="113"/>
      <c r="FX119" s="113"/>
      <c r="FY119" s="113"/>
      <c r="FZ119" s="113"/>
      <c r="GA119" s="113"/>
      <c r="GB119" s="113"/>
      <c r="GC119" s="113"/>
      <c r="GD119" s="113"/>
      <c r="GE119" s="113"/>
      <c r="GF119" s="113"/>
      <c r="GG119" s="113"/>
      <c r="GH119" s="113"/>
      <c r="GI119" s="113"/>
      <c r="GJ119" s="113"/>
      <c r="GK119" s="113"/>
      <c r="GL119" s="113"/>
      <c r="GM119" s="113"/>
      <c r="GN119" s="113"/>
      <c r="GO119" s="113"/>
      <c r="GP119" s="113"/>
      <c r="GQ119" s="113"/>
      <c r="GR119" s="113"/>
      <c r="GS119" s="113"/>
      <c r="GT119" s="113"/>
      <c r="GU119" s="113"/>
      <c r="GV119" s="113"/>
      <c r="GW119" s="113"/>
      <c r="GX119" s="113"/>
      <c r="GY119" s="113"/>
      <c r="GZ119" s="113"/>
      <c r="HA119" s="113"/>
      <c r="HB119" s="113"/>
      <c r="HC119" s="113"/>
      <c r="HD119" s="113"/>
      <c r="HE119" s="113"/>
      <c r="HF119" s="113"/>
      <c r="HG119" s="113"/>
      <c r="HH119" s="113"/>
      <c r="HI119" s="113"/>
      <c r="HJ119" s="113"/>
      <c r="HK119" s="113"/>
      <c r="HL119" s="113"/>
      <c r="HM119" s="113"/>
      <c r="HN119" s="113"/>
      <c r="HO119" s="113"/>
      <c r="HP119" s="113"/>
      <c r="HQ119" s="113"/>
      <c r="HR119" s="113"/>
      <c r="HS119" s="113"/>
      <c r="HT119" s="113"/>
      <c r="HU119" s="113"/>
    </row>
    <row r="120" spans="1:229" s="140" customFormat="1" ht="12.95">
      <c r="A120" s="113"/>
      <c r="B120" s="146" t="s">
        <v>139</v>
      </c>
      <c r="C120" s="145"/>
      <c r="D120" s="145"/>
      <c r="E120" s="146" t="s">
        <v>140</v>
      </c>
      <c r="F120" s="147"/>
      <c r="G120" s="110"/>
      <c r="H120" s="148" t="s">
        <v>141</v>
      </c>
      <c r="I120" s="143" t="s">
        <v>137</v>
      </c>
      <c r="J120" s="110"/>
      <c r="K120" s="149" t="s">
        <v>141</v>
      </c>
      <c r="L120" s="150" t="s">
        <v>137</v>
      </c>
      <c r="M120" s="151" t="s">
        <v>137</v>
      </c>
      <c r="N120" s="150"/>
      <c r="O120" s="231"/>
      <c r="P120" s="110"/>
      <c r="Q120" s="152">
        <f t="shared" si="33"/>
        <v>0</v>
      </c>
      <c r="R120" s="153">
        <f t="shared" si="34"/>
        <v>0</v>
      </c>
      <c r="S120" s="153">
        <f t="shared" si="35"/>
        <v>0</v>
      </c>
      <c r="T120" s="153">
        <f t="shared" si="36"/>
        <v>0</v>
      </c>
      <c r="U120" s="153">
        <f t="shared" si="37"/>
        <v>0</v>
      </c>
      <c r="V120" s="154">
        <f t="shared" si="38"/>
        <v>0</v>
      </c>
      <c r="W120" s="116"/>
      <c r="X120" s="155">
        <f t="shared" si="29"/>
        <v>0</v>
      </c>
      <c r="Y120" s="156">
        <f t="shared" si="30"/>
        <v>0</v>
      </c>
      <c r="Z120" s="156">
        <f t="shared" si="31"/>
        <v>0</v>
      </c>
      <c r="AA120" s="156">
        <f t="shared" si="32"/>
        <v>0</v>
      </c>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c r="HI120" s="113"/>
      <c r="HJ120" s="113"/>
      <c r="HK120" s="113"/>
      <c r="HL120" s="113"/>
      <c r="HM120" s="113"/>
      <c r="HN120" s="113"/>
      <c r="HO120" s="113"/>
      <c r="HP120" s="113"/>
      <c r="HQ120" s="113"/>
      <c r="HR120" s="113"/>
      <c r="HS120" s="113"/>
      <c r="HT120" s="113"/>
      <c r="HU120" s="113"/>
    </row>
    <row r="121" spans="1:229" s="140" customFormat="1" ht="12.95">
      <c r="A121" s="113"/>
      <c r="B121" s="146" t="s">
        <v>139</v>
      </c>
      <c r="C121" s="145"/>
      <c r="D121" s="145"/>
      <c r="E121" s="146" t="s">
        <v>140</v>
      </c>
      <c r="F121" s="147"/>
      <c r="G121" s="110"/>
      <c r="H121" s="148" t="s">
        <v>141</v>
      </c>
      <c r="I121" s="143" t="s">
        <v>137</v>
      </c>
      <c r="J121" s="110"/>
      <c r="K121" s="149" t="s">
        <v>141</v>
      </c>
      <c r="L121" s="150" t="s">
        <v>137</v>
      </c>
      <c r="M121" s="151" t="s">
        <v>137</v>
      </c>
      <c r="N121" s="150"/>
      <c r="O121" s="231"/>
      <c r="P121" s="110"/>
      <c r="Q121" s="152">
        <f t="shared" si="33"/>
        <v>0</v>
      </c>
      <c r="R121" s="153">
        <f t="shared" si="34"/>
        <v>0</v>
      </c>
      <c r="S121" s="153">
        <f t="shared" si="35"/>
        <v>0</v>
      </c>
      <c r="T121" s="153">
        <f t="shared" si="36"/>
        <v>0</v>
      </c>
      <c r="U121" s="153">
        <f t="shared" si="37"/>
        <v>0</v>
      </c>
      <c r="V121" s="154">
        <f t="shared" si="38"/>
        <v>0</v>
      </c>
      <c r="W121" s="116"/>
      <c r="X121" s="155">
        <f t="shared" si="29"/>
        <v>0</v>
      </c>
      <c r="Y121" s="156">
        <f t="shared" si="30"/>
        <v>0</v>
      </c>
      <c r="Z121" s="156">
        <f t="shared" si="31"/>
        <v>0</v>
      </c>
      <c r="AA121" s="156">
        <f t="shared" si="32"/>
        <v>0</v>
      </c>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c r="DK121" s="113"/>
      <c r="DL121" s="113"/>
      <c r="DM121" s="113"/>
      <c r="DN121" s="113"/>
      <c r="DO121" s="113"/>
      <c r="DP121" s="113"/>
      <c r="DQ121" s="113"/>
      <c r="DR121" s="113"/>
      <c r="DS121" s="113"/>
      <c r="DT121" s="113"/>
      <c r="DU121" s="113"/>
      <c r="DV121" s="113"/>
      <c r="DW121" s="113"/>
      <c r="DX121" s="113"/>
      <c r="DY121" s="113"/>
      <c r="DZ121" s="113"/>
      <c r="EA121" s="113"/>
      <c r="EB121" s="113"/>
      <c r="EC121" s="113"/>
      <c r="ED121" s="113"/>
      <c r="EE121" s="113"/>
      <c r="EF121" s="113"/>
      <c r="EG121" s="113"/>
      <c r="EH121" s="113"/>
      <c r="EI121" s="113"/>
      <c r="EJ121" s="113"/>
      <c r="EK121" s="113"/>
      <c r="EL121" s="113"/>
      <c r="EM121" s="113"/>
      <c r="EN121" s="113"/>
      <c r="EO121" s="113"/>
      <c r="EP121" s="113"/>
      <c r="EQ121" s="113"/>
      <c r="ER121" s="113"/>
      <c r="ES121" s="113"/>
      <c r="ET121" s="113"/>
      <c r="EU121" s="113"/>
      <c r="EV121" s="113"/>
      <c r="EW121" s="113"/>
      <c r="EX121" s="113"/>
      <c r="EY121" s="113"/>
      <c r="EZ121" s="113"/>
      <c r="FA121" s="113"/>
      <c r="FB121" s="113"/>
      <c r="FC121" s="113"/>
      <c r="FD121" s="113"/>
      <c r="FE121" s="113"/>
      <c r="FF121" s="113"/>
      <c r="FG121" s="113"/>
      <c r="FH121" s="113"/>
      <c r="FI121" s="113"/>
      <c r="FJ121" s="113"/>
      <c r="FK121" s="113"/>
      <c r="FL121" s="113"/>
      <c r="FM121" s="113"/>
      <c r="FN121" s="113"/>
      <c r="FO121" s="113"/>
      <c r="FP121" s="113"/>
      <c r="FQ121" s="113"/>
      <c r="FR121" s="113"/>
      <c r="FS121" s="113"/>
      <c r="FT121" s="113"/>
      <c r="FU121" s="113"/>
      <c r="FV121" s="113"/>
      <c r="FW121" s="113"/>
      <c r="FX121" s="113"/>
      <c r="FY121" s="113"/>
      <c r="FZ121" s="113"/>
      <c r="GA121" s="113"/>
      <c r="GB121" s="113"/>
      <c r="GC121" s="113"/>
      <c r="GD121" s="113"/>
      <c r="GE121" s="113"/>
      <c r="GF121" s="113"/>
      <c r="GG121" s="113"/>
      <c r="GH121" s="113"/>
      <c r="GI121" s="113"/>
      <c r="GJ121" s="113"/>
      <c r="GK121" s="113"/>
      <c r="GL121" s="113"/>
      <c r="GM121" s="113"/>
      <c r="GN121" s="113"/>
      <c r="GO121" s="113"/>
      <c r="GP121" s="113"/>
      <c r="GQ121" s="113"/>
      <c r="GR121" s="113"/>
      <c r="GS121" s="113"/>
      <c r="GT121" s="113"/>
      <c r="GU121" s="113"/>
      <c r="GV121" s="113"/>
      <c r="GW121" s="113"/>
      <c r="GX121" s="113"/>
      <c r="GY121" s="113"/>
      <c r="GZ121" s="113"/>
      <c r="HA121" s="113"/>
      <c r="HB121" s="113"/>
      <c r="HC121" s="113"/>
      <c r="HD121" s="113"/>
      <c r="HE121" s="113"/>
      <c r="HF121" s="113"/>
      <c r="HG121" s="113"/>
      <c r="HH121" s="113"/>
      <c r="HI121" s="113"/>
      <c r="HJ121" s="113"/>
      <c r="HK121" s="113"/>
      <c r="HL121" s="113"/>
      <c r="HM121" s="113"/>
      <c r="HN121" s="113"/>
      <c r="HO121" s="113"/>
      <c r="HP121" s="113"/>
      <c r="HQ121" s="113"/>
      <c r="HR121" s="113"/>
      <c r="HS121" s="113"/>
      <c r="HT121" s="113"/>
      <c r="HU121" s="113"/>
    </row>
    <row r="122" spans="1:229" s="140" customFormat="1" ht="12.95">
      <c r="A122" s="113"/>
      <c r="B122" s="146" t="s">
        <v>139</v>
      </c>
      <c r="C122" s="145"/>
      <c r="D122" s="145"/>
      <c r="E122" s="146" t="s">
        <v>140</v>
      </c>
      <c r="F122" s="147"/>
      <c r="G122" s="110"/>
      <c r="H122" s="148" t="s">
        <v>141</v>
      </c>
      <c r="I122" s="143" t="s">
        <v>137</v>
      </c>
      <c r="J122" s="110"/>
      <c r="K122" s="149" t="s">
        <v>141</v>
      </c>
      <c r="L122" s="150" t="s">
        <v>137</v>
      </c>
      <c r="M122" s="151" t="s">
        <v>137</v>
      </c>
      <c r="N122" s="150"/>
      <c r="O122" s="231"/>
      <c r="P122" s="110"/>
      <c r="Q122" s="152">
        <f t="shared" si="33"/>
        <v>0</v>
      </c>
      <c r="R122" s="153">
        <f t="shared" si="34"/>
        <v>0</v>
      </c>
      <c r="S122" s="153">
        <f t="shared" si="35"/>
        <v>0</v>
      </c>
      <c r="T122" s="153">
        <f t="shared" si="36"/>
        <v>0</v>
      </c>
      <c r="U122" s="153">
        <f t="shared" si="37"/>
        <v>0</v>
      </c>
      <c r="V122" s="154">
        <f t="shared" si="38"/>
        <v>0</v>
      </c>
      <c r="W122" s="116"/>
      <c r="X122" s="155">
        <f t="shared" si="29"/>
        <v>0</v>
      </c>
      <c r="Y122" s="156">
        <f t="shared" si="30"/>
        <v>0</v>
      </c>
      <c r="Z122" s="156">
        <f t="shared" si="31"/>
        <v>0</v>
      </c>
      <c r="AA122" s="156">
        <f t="shared" si="32"/>
        <v>0</v>
      </c>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c r="DK122" s="113"/>
      <c r="DL122" s="113"/>
      <c r="DM122" s="113"/>
      <c r="DN122" s="113"/>
      <c r="DO122" s="113"/>
      <c r="DP122" s="113"/>
      <c r="DQ122" s="113"/>
      <c r="DR122" s="113"/>
      <c r="DS122" s="113"/>
      <c r="DT122" s="113"/>
      <c r="DU122" s="113"/>
      <c r="DV122" s="113"/>
      <c r="DW122" s="113"/>
      <c r="DX122" s="113"/>
      <c r="DY122" s="113"/>
      <c r="DZ122" s="113"/>
      <c r="EA122" s="113"/>
      <c r="EB122" s="113"/>
      <c r="EC122" s="113"/>
      <c r="ED122" s="113"/>
      <c r="EE122" s="113"/>
      <c r="EF122" s="113"/>
      <c r="EG122" s="113"/>
      <c r="EH122" s="113"/>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3"/>
      <c r="FU122" s="113"/>
      <c r="FV122" s="113"/>
      <c r="FW122" s="113"/>
      <c r="FX122" s="113"/>
      <c r="FY122" s="113"/>
      <c r="FZ122" s="113"/>
      <c r="GA122" s="113"/>
      <c r="GB122" s="113"/>
      <c r="GC122" s="113"/>
      <c r="GD122" s="113"/>
      <c r="GE122" s="113"/>
      <c r="GF122" s="113"/>
      <c r="GG122" s="113"/>
      <c r="GH122" s="113"/>
      <c r="GI122" s="113"/>
      <c r="GJ122" s="113"/>
      <c r="GK122" s="113"/>
      <c r="GL122" s="113"/>
      <c r="GM122" s="113"/>
      <c r="GN122" s="113"/>
      <c r="GO122" s="113"/>
      <c r="GP122" s="113"/>
      <c r="GQ122" s="113"/>
      <c r="GR122" s="113"/>
      <c r="GS122" s="113"/>
      <c r="GT122" s="113"/>
      <c r="GU122" s="113"/>
      <c r="GV122" s="113"/>
      <c r="GW122" s="113"/>
      <c r="GX122" s="113"/>
      <c r="GY122" s="113"/>
      <c r="GZ122" s="113"/>
      <c r="HA122" s="113"/>
      <c r="HB122" s="113"/>
      <c r="HC122" s="113"/>
      <c r="HD122" s="113"/>
      <c r="HE122" s="113"/>
      <c r="HF122" s="113"/>
      <c r="HG122" s="113"/>
      <c r="HH122" s="113"/>
      <c r="HI122" s="113"/>
      <c r="HJ122" s="113"/>
      <c r="HK122" s="113"/>
      <c r="HL122" s="113"/>
      <c r="HM122" s="113"/>
      <c r="HN122" s="113"/>
      <c r="HO122" s="113"/>
      <c r="HP122" s="113"/>
      <c r="HQ122" s="113"/>
      <c r="HR122" s="113"/>
      <c r="HS122" s="113"/>
      <c r="HT122" s="113"/>
      <c r="HU122" s="113"/>
    </row>
    <row r="123" spans="1:229" s="140" customFormat="1" ht="12.95">
      <c r="A123" s="113"/>
      <c r="B123" s="146" t="s">
        <v>139</v>
      </c>
      <c r="C123" s="145"/>
      <c r="D123" s="145"/>
      <c r="E123" s="146" t="s">
        <v>140</v>
      </c>
      <c r="F123" s="147"/>
      <c r="G123" s="110"/>
      <c r="H123" s="148" t="s">
        <v>141</v>
      </c>
      <c r="I123" s="143" t="s">
        <v>137</v>
      </c>
      <c r="J123" s="110"/>
      <c r="K123" s="149" t="s">
        <v>141</v>
      </c>
      <c r="L123" s="150" t="s">
        <v>137</v>
      </c>
      <c r="M123" s="151" t="s">
        <v>137</v>
      </c>
      <c r="N123" s="150"/>
      <c r="O123" s="231"/>
      <c r="P123" s="110"/>
      <c r="Q123" s="152">
        <f t="shared" si="33"/>
        <v>0</v>
      </c>
      <c r="R123" s="153">
        <f t="shared" si="34"/>
        <v>0</v>
      </c>
      <c r="S123" s="153">
        <f t="shared" si="35"/>
        <v>0</v>
      </c>
      <c r="T123" s="153">
        <f t="shared" si="36"/>
        <v>0</v>
      </c>
      <c r="U123" s="153">
        <f t="shared" si="37"/>
        <v>0</v>
      </c>
      <c r="V123" s="154">
        <f t="shared" si="38"/>
        <v>0</v>
      </c>
      <c r="W123" s="116"/>
      <c r="X123" s="155">
        <f t="shared" si="29"/>
        <v>0</v>
      </c>
      <c r="Y123" s="156">
        <f t="shared" si="30"/>
        <v>0</v>
      </c>
      <c r="Z123" s="156">
        <f t="shared" si="31"/>
        <v>0</v>
      </c>
      <c r="AA123" s="156">
        <f t="shared" si="32"/>
        <v>0</v>
      </c>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c r="DB123" s="113"/>
      <c r="DC123" s="113"/>
      <c r="DD123" s="113"/>
      <c r="DE123" s="113"/>
      <c r="DF123" s="113"/>
      <c r="DG123" s="113"/>
      <c r="DH123" s="113"/>
      <c r="DI123" s="113"/>
      <c r="DJ123" s="113"/>
      <c r="DK123" s="113"/>
      <c r="DL123" s="113"/>
      <c r="DM123" s="113"/>
      <c r="DN123" s="113"/>
      <c r="DO123" s="113"/>
      <c r="DP123" s="113"/>
      <c r="DQ123" s="113"/>
      <c r="DR123" s="113"/>
      <c r="DS123" s="113"/>
      <c r="DT123" s="113"/>
      <c r="DU123" s="113"/>
      <c r="DV123" s="113"/>
      <c r="DW123" s="113"/>
      <c r="DX123" s="113"/>
      <c r="DY123" s="113"/>
      <c r="DZ123" s="113"/>
      <c r="EA123" s="113"/>
      <c r="EB123" s="113"/>
      <c r="EC123" s="113"/>
      <c r="ED123" s="113"/>
      <c r="EE123" s="113"/>
      <c r="EF123" s="113"/>
      <c r="EG123" s="113"/>
      <c r="EH123" s="113"/>
      <c r="EI123" s="113"/>
      <c r="EJ123" s="113"/>
      <c r="EK123" s="113"/>
      <c r="EL123" s="113"/>
      <c r="EM123" s="113"/>
      <c r="EN123" s="113"/>
      <c r="EO123" s="113"/>
      <c r="EP123" s="113"/>
      <c r="EQ123" s="113"/>
      <c r="ER123" s="113"/>
      <c r="ES123" s="113"/>
      <c r="ET123" s="113"/>
      <c r="EU123" s="113"/>
      <c r="EV123" s="113"/>
      <c r="EW123" s="113"/>
      <c r="EX123" s="113"/>
      <c r="EY123" s="113"/>
      <c r="EZ123" s="113"/>
      <c r="FA123" s="113"/>
      <c r="FB123" s="113"/>
      <c r="FC123" s="113"/>
      <c r="FD123" s="113"/>
      <c r="FE123" s="113"/>
      <c r="FF123" s="113"/>
      <c r="FG123" s="113"/>
      <c r="FH123" s="113"/>
      <c r="FI123" s="113"/>
      <c r="FJ123" s="113"/>
      <c r="FK123" s="113"/>
      <c r="FL123" s="113"/>
      <c r="FM123" s="113"/>
      <c r="FN123" s="113"/>
      <c r="FO123" s="113"/>
      <c r="FP123" s="113"/>
      <c r="FQ123" s="113"/>
      <c r="FR123" s="113"/>
      <c r="FS123" s="113"/>
      <c r="FT123" s="113"/>
      <c r="FU123" s="113"/>
      <c r="FV123" s="113"/>
      <c r="FW123" s="113"/>
      <c r="FX123" s="113"/>
      <c r="FY123" s="113"/>
      <c r="FZ123" s="113"/>
      <c r="GA123" s="113"/>
      <c r="GB123" s="113"/>
      <c r="GC123" s="113"/>
      <c r="GD123" s="113"/>
      <c r="GE123" s="113"/>
      <c r="GF123" s="113"/>
      <c r="GG123" s="113"/>
      <c r="GH123" s="113"/>
      <c r="GI123" s="113"/>
      <c r="GJ123" s="113"/>
      <c r="GK123" s="113"/>
      <c r="GL123" s="113"/>
      <c r="GM123" s="113"/>
      <c r="GN123" s="113"/>
      <c r="GO123" s="113"/>
      <c r="GP123" s="113"/>
      <c r="GQ123" s="113"/>
      <c r="GR123" s="113"/>
      <c r="GS123" s="113"/>
      <c r="GT123" s="113"/>
      <c r="GU123" s="113"/>
      <c r="GV123" s="113"/>
      <c r="GW123" s="113"/>
      <c r="GX123" s="113"/>
      <c r="GY123" s="113"/>
      <c r="GZ123" s="113"/>
      <c r="HA123" s="113"/>
      <c r="HB123" s="113"/>
      <c r="HC123" s="113"/>
      <c r="HD123" s="113"/>
      <c r="HE123" s="113"/>
      <c r="HF123" s="113"/>
      <c r="HG123" s="113"/>
      <c r="HH123" s="113"/>
      <c r="HI123" s="113"/>
      <c r="HJ123" s="113"/>
      <c r="HK123" s="113"/>
      <c r="HL123" s="113"/>
      <c r="HM123" s="113"/>
      <c r="HN123" s="113"/>
      <c r="HO123" s="113"/>
      <c r="HP123" s="113"/>
      <c r="HQ123" s="113"/>
      <c r="HR123" s="113"/>
      <c r="HS123" s="113"/>
      <c r="HT123" s="113"/>
      <c r="HU123" s="113"/>
    </row>
    <row r="124" spans="1:229" s="140" customFormat="1" ht="12.95">
      <c r="A124" s="113"/>
      <c r="B124" s="146" t="s">
        <v>139</v>
      </c>
      <c r="C124" s="145"/>
      <c r="D124" s="145"/>
      <c r="E124" s="146" t="s">
        <v>140</v>
      </c>
      <c r="F124" s="147"/>
      <c r="G124" s="110"/>
      <c r="H124" s="148" t="s">
        <v>141</v>
      </c>
      <c r="I124" s="143" t="s">
        <v>137</v>
      </c>
      <c r="J124" s="110"/>
      <c r="K124" s="149" t="s">
        <v>141</v>
      </c>
      <c r="L124" s="150" t="s">
        <v>137</v>
      </c>
      <c r="M124" s="151" t="s">
        <v>137</v>
      </c>
      <c r="N124" s="150"/>
      <c r="O124" s="231"/>
      <c r="P124" s="110"/>
      <c r="Q124" s="152">
        <f t="shared" si="33"/>
        <v>0</v>
      </c>
      <c r="R124" s="153">
        <f t="shared" si="34"/>
        <v>0</v>
      </c>
      <c r="S124" s="153">
        <f t="shared" si="35"/>
        <v>0</v>
      </c>
      <c r="T124" s="153">
        <f t="shared" si="36"/>
        <v>0</v>
      </c>
      <c r="U124" s="153">
        <f t="shared" si="37"/>
        <v>0</v>
      </c>
      <c r="V124" s="154">
        <f t="shared" si="38"/>
        <v>0</v>
      </c>
      <c r="W124" s="116"/>
      <c r="X124" s="155">
        <f t="shared" si="29"/>
        <v>0</v>
      </c>
      <c r="Y124" s="156">
        <f t="shared" si="30"/>
        <v>0</v>
      </c>
      <c r="Z124" s="156">
        <f t="shared" si="31"/>
        <v>0</v>
      </c>
      <c r="AA124" s="156">
        <f t="shared" si="32"/>
        <v>0</v>
      </c>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c r="ES124" s="113"/>
      <c r="ET124" s="113"/>
      <c r="EU124" s="113"/>
      <c r="EV124" s="113"/>
      <c r="EW124" s="113"/>
      <c r="EX124" s="113"/>
      <c r="EY124" s="113"/>
      <c r="EZ124" s="113"/>
      <c r="FA124" s="113"/>
      <c r="FB124" s="113"/>
      <c r="FC124" s="113"/>
      <c r="FD124" s="113"/>
      <c r="FE124" s="113"/>
      <c r="FF124" s="113"/>
      <c r="FG124" s="113"/>
      <c r="FH124" s="113"/>
      <c r="FI124" s="113"/>
      <c r="FJ124" s="113"/>
      <c r="FK124" s="113"/>
      <c r="FL124" s="113"/>
      <c r="FM124" s="113"/>
      <c r="FN124" s="113"/>
      <c r="FO124" s="113"/>
      <c r="FP124" s="113"/>
      <c r="FQ124" s="113"/>
      <c r="FR124" s="113"/>
      <c r="FS124" s="113"/>
      <c r="FT124" s="113"/>
      <c r="FU124" s="113"/>
      <c r="FV124" s="113"/>
      <c r="FW124" s="113"/>
      <c r="FX124" s="113"/>
      <c r="FY124" s="113"/>
      <c r="FZ124" s="113"/>
      <c r="GA124" s="113"/>
      <c r="GB124" s="113"/>
      <c r="GC124" s="113"/>
      <c r="GD124" s="113"/>
      <c r="GE124" s="113"/>
      <c r="GF124" s="113"/>
      <c r="GG124" s="113"/>
      <c r="GH124" s="113"/>
      <c r="GI124" s="113"/>
      <c r="GJ124" s="113"/>
      <c r="GK124" s="113"/>
      <c r="GL124" s="113"/>
      <c r="GM124" s="113"/>
      <c r="GN124" s="113"/>
      <c r="GO124" s="113"/>
      <c r="GP124" s="113"/>
      <c r="GQ124" s="113"/>
      <c r="GR124" s="113"/>
      <c r="GS124" s="113"/>
      <c r="GT124" s="113"/>
      <c r="GU124" s="113"/>
      <c r="GV124" s="113"/>
      <c r="GW124" s="113"/>
      <c r="GX124" s="113"/>
      <c r="GY124" s="113"/>
      <c r="GZ124" s="113"/>
      <c r="HA124" s="113"/>
      <c r="HB124" s="113"/>
      <c r="HC124" s="113"/>
      <c r="HD124" s="113"/>
      <c r="HE124" s="113"/>
      <c r="HF124" s="113"/>
      <c r="HG124" s="113"/>
      <c r="HH124" s="113"/>
      <c r="HI124" s="113"/>
      <c r="HJ124" s="113"/>
      <c r="HK124" s="113"/>
      <c r="HL124" s="113"/>
      <c r="HM124" s="113"/>
      <c r="HN124" s="113"/>
      <c r="HO124" s="113"/>
      <c r="HP124" s="113"/>
      <c r="HQ124" s="113"/>
      <c r="HR124" s="113"/>
      <c r="HS124" s="113"/>
      <c r="HT124" s="113"/>
      <c r="HU124" s="113"/>
    </row>
    <row r="125" spans="1:229" s="140" customFormat="1" ht="12.95">
      <c r="A125" s="113"/>
      <c r="B125" s="146" t="s">
        <v>139</v>
      </c>
      <c r="C125" s="145"/>
      <c r="D125" s="145"/>
      <c r="E125" s="146" t="s">
        <v>140</v>
      </c>
      <c r="F125" s="147"/>
      <c r="G125" s="110"/>
      <c r="H125" s="148" t="s">
        <v>141</v>
      </c>
      <c r="I125" s="143" t="s">
        <v>137</v>
      </c>
      <c r="J125" s="110"/>
      <c r="K125" s="149" t="s">
        <v>141</v>
      </c>
      <c r="L125" s="150" t="s">
        <v>137</v>
      </c>
      <c r="M125" s="151" t="s">
        <v>137</v>
      </c>
      <c r="N125" s="150"/>
      <c r="O125" s="231"/>
      <c r="P125" s="110"/>
      <c r="Q125" s="152">
        <f t="shared" si="33"/>
        <v>0</v>
      </c>
      <c r="R125" s="153">
        <f t="shared" si="34"/>
        <v>0</v>
      </c>
      <c r="S125" s="153">
        <f t="shared" si="35"/>
        <v>0</v>
      </c>
      <c r="T125" s="153">
        <f t="shared" si="36"/>
        <v>0</v>
      </c>
      <c r="U125" s="153">
        <f t="shared" si="37"/>
        <v>0</v>
      </c>
      <c r="V125" s="154">
        <f t="shared" si="38"/>
        <v>0</v>
      </c>
      <c r="W125" s="116"/>
      <c r="X125" s="155">
        <f t="shared" si="29"/>
        <v>0</v>
      </c>
      <c r="Y125" s="156">
        <f t="shared" si="30"/>
        <v>0</v>
      </c>
      <c r="Z125" s="156">
        <f t="shared" si="31"/>
        <v>0</v>
      </c>
      <c r="AA125" s="156">
        <f t="shared" si="32"/>
        <v>0</v>
      </c>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c r="GS125" s="113"/>
      <c r="GT125" s="113"/>
      <c r="GU125" s="113"/>
      <c r="GV125" s="113"/>
      <c r="GW125" s="113"/>
      <c r="GX125" s="113"/>
      <c r="GY125" s="113"/>
      <c r="GZ125" s="113"/>
      <c r="HA125" s="113"/>
      <c r="HB125" s="113"/>
      <c r="HC125" s="113"/>
      <c r="HD125" s="113"/>
      <c r="HE125" s="113"/>
      <c r="HF125" s="113"/>
      <c r="HG125" s="113"/>
      <c r="HH125" s="113"/>
      <c r="HI125" s="113"/>
      <c r="HJ125" s="113"/>
      <c r="HK125" s="113"/>
      <c r="HL125" s="113"/>
      <c r="HM125" s="113"/>
      <c r="HN125" s="113"/>
      <c r="HO125" s="113"/>
      <c r="HP125" s="113"/>
      <c r="HQ125" s="113"/>
      <c r="HR125" s="113"/>
      <c r="HS125" s="113"/>
      <c r="HT125" s="113"/>
      <c r="HU125" s="113"/>
    </row>
    <row r="126" spans="1:229" s="140" customFormat="1" ht="12.95">
      <c r="A126" s="113"/>
      <c r="B126" s="146" t="s">
        <v>139</v>
      </c>
      <c r="C126" s="145"/>
      <c r="D126" s="145"/>
      <c r="E126" s="146" t="s">
        <v>140</v>
      </c>
      <c r="F126" s="147"/>
      <c r="G126" s="110"/>
      <c r="H126" s="148" t="s">
        <v>141</v>
      </c>
      <c r="I126" s="143" t="s">
        <v>137</v>
      </c>
      <c r="J126" s="110"/>
      <c r="K126" s="149" t="s">
        <v>141</v>
      </c>
      <c r="L126" s="150" t="s">
        <v>137</v>
      </c>
      <c r="M126" s="151" t="s">
        <v>137</v>
      </c>
      <c r="N126" s="150"/>
      <c r="O126" s="231"/>
      <c r="P126" s="110"/>
      <c r="Q126" s="152">
        <f t="shared" si="33"/>
        <v>0</v>
      </c>
      <c r="R126" s="153">
        <f t="shared" si="34"/>
        <v>0</v>
      </c>
      <c r="S126" s="153">
        <f t="shared" si="35"/>
        <v>0</v>
      </c>
      <c r="T126" s="153">
        <f t="shared" si="36"/>
        <v>0</v>
      </c>
      <c r="U126" s="153">
        <f t="shared" si="37"/>
        <v>0</v>
      </c>
      <c r="V126" s="154">
        <f t="shared" si="38"/>
        <v>0</v>
      </c>
      <c r="W126" s="116"/>
      <c r="X126" s="155">
        <f t="shared" si="29"/>
        <v>0</v>
      </c>
      <c r="Y126" s="156">
        <f t="shared" si="30"/>
        <v>0</v>
      </c>
      <c r="Z126" s="156">
        <f t="shared" si="31"/>
        <v>0</v>
      </c>
      <c r="AA126" s="156">
        <f t="shared" si="32"/>
        <v>0</v>
      </c>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3"/>
      <c r="FU126" s="113"/>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3"/>
      <c r="GQ126" s="113"/>
      <c r="GR126" s="113"/>
      <c r="GS126" s="113"/>
      <c r="GT126" s="113"/>
      <c r="GU126" s="113"/>
      <c r="GV126" s="113"/>
      <c r="GW126" s="113"/>
      <c r="GX126" s="113"/>
      <c r="GY126" s="113"/>
      <c r="GZ126" s="113"/>
      <c r="HA126" s="113"/>
      <c r="HB126" s="113"/>
      <c r="HC126" s="113"/>
      <c r="HD126" s="113"/>
      <c r="HE126" s="113"/>
      <c r="HF126" s="113"/>
      <c r="HG126" s="113"/>
      <c r="HH126" s="113"/>
      <c r="HI126" s="113"/>
      <c r="HJ126" s="113"/>
      <c r="HK126" s="113"/>
      <c r="HL126" s="113"/>
      <c r="HM126" s="113"/>
      <c r="HN126" s="113"/>
      <c r="HO126" s="113"/>
      <c r="HP126" s="113"/>
      <c r="HQ126" s="113"/>
      <c r="HR126" s="113"/>
      <c r="HS126" s="113"/>
      <c r="HT126" s="113"/>
      <c r="HU126" s="113"/>
    </row>
    <row r="127" spans="1:229" s="140" customFormat="1" ht="12.95">
      <c r="A127" s="113"/>
      <c r="B127" s="146" t="s">
        <v>139</v>
      </c>
      <c r="C127" s="145"/>
      <c r="D127" s="145"/>
      <c r="E127" s="146" t="s">
        <v>140</v>
      </c>
      <c r="F127" s="147"/>
      <c r="G127" s="110"/>
      <c r="H127" s="148" t="s">
        <v>141</v>
      </c>
      <c r="I127" s="143" t="s">
        <v>137</v>
      </c>
      <c r="J127" s="110"/>
      <c r="K127" s="149" t="s">
        <v>141</v>
      </c>
      <c r="L127" s="150" t="s">
        <v>137</v>
      </c>
      <c r="M127" s="151" t="s">
        <v>137</v>
      </c>
      <c r="N127" s="150"/>
      <c r="O127" s="231"/>
      <c r="P127" s="110"/>
      <c r="Q127" s="152">
        <f t="shared" si="33"/>
        <v>0</v>
      </c>
      <c r="R127" s="153">
        <f t="shared" si="34"/>
        <v>0</v>
      </c>
      <c r="S127" s="153">
        <f t="shared" si="35"/>
        <v>0</v>
      </c>
      <c r="T127" s="153">
        <f t="shared" si="36"/>
        <v>0</v>
      </c>
      <c r="U127" s="153">
        <f t="shared" si="37"/>
        <v>0</v>
      </c>
      <c r="V127" s="154">
        <f t="shared" si="38"/>
        <v>0</v>
      </c>
      <c r="W127" s="116"/>
      <c r="X127" s="155">
        <f t="shared" si="29"/>
        <v>0</v>
      </c>
      <c r="Y127" s="156">
        <f t="shared" si="30"/>
        <v>0</v>
      </c>
      <c r="Z127" s="156">
        <f t="shared" si="31"/>
        <v>0</v>
      </c>
      <c r="AA127" s="156">
        <f t="shared" si="32"/>
        <v>0</v>
      </c>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c r="DB127" s="113"/>
      <c r="DC127" s="113"/>
      <c r="DD127" s="113"/>
      <c r="DE127" s="113"/>
      <c r="DF127" s="113"/>
      <c r="DG127" s="113"/>
      <c r="DH127" s="113"/>
      <c r="DI127" s="113"/>
      <c r="DJ127" s="113"/>
      <c r="DK127" s="113"/>
      <c r="DL127" s="113"/>
      <c r="DM127" s="113"/>
      <c r="DN127" s="113"/>
      <c r="DO127" s="113"/>
      <c r="DP127" s="113"/>
      <c r="DQ127" s="113"/>
      <c r="DR127" s="113"/>
      <c r="DS127" s="113"/>
      <c r="DT127" s="113"/>
      <c r="DU127" s="113"/>
      <c r="DV127" s="113"/>
      <c r="DW127" s="113"/>
      <c r="DX127" s="113"/>
      <c r="DY127" s="113"/>
      <c r="DZ127" s="113"/>
      <c r="EA127" s="113"/>
      <c r="EB127" s="113"/>
      <c r="EC127" s="113"/>
      <c r="ED127" s="113"/>
      <c r="EE127" s="113"/>
      <c r="EF127" s="113"/>
      <c r="EG127" s="113"/>
      <c r="EH127" s="113"/>
      <c r="EI127" s="113"/>
      <c r="EJ127" s="113"/>
      <c r="EK127" s="113"/>
      <c r="EL127" s="113"/>
      <c r="EM127" s="113"/>
      <c r="EN127" s="113"/>
      <c r="EO127" s="113"/>
      <c r="EP127" s="113"/>
      <c r="EQ127" s="113"/>
      <c r="ER127" s="113"/>
      <c r="ES127" s="113"/>
      <c r="ET127" s="113"/>
      <c r="EU127" s="113"/>
      <c r="EV127" s="113"/>
      <c r="EW127" s="113"/>
      <c r="EX127" s="113"/>
      <c r="EY127" s="113"/>
      <c r="EZ127" s="113"/>
      <c r="FA127" s="113"/>
      <c r="FB127" s="113"/>
      <c r="FC127" s="113"/>
      <c r="FD127" s="113"/>
      <c r="FE127" s="113"/>
      <c r="FF127" s="113"/>
      <c r="FG127" s="113"/>
      <c r="FH127" s="113"/>
      <c r="FI127" s="113"/>
      <c r="FJ127" s="113"/>
      <c r="FK127" s="113"/>
      <c r="FL127" s="113"/>
      <c r="FM127" s="113"/>
      <c r="FN127" s="113"/>
      <c r="FO127" s="113"/>
      <c r="FP127" s="113"/>
      <c r="FQ127" s="113"/>
      <c r="FR127" s="113"/>
      <c r="FS127" s="113"/>
      <c r="FT127" s="113"/>
      <c r="FU127" s="113"/>
      <c r="FV127" s="113"/>
      <c r="FW127" s="113"/>
      <c r="FX127" s="113"/>
      <c r="FY127" s="113"/>
      <c r="FZ127" s="113"/>
      <c r="GA127" s="113"/>
      <c r="GB127" s="113"/>
      <c r="GC127" s="113"/>
      <c r="GD127" s="113"/>
      <c r="GE127" s="113"/>
      <c r="GF127" s="113"/>
      <c r="GG127" s="113"/>
      <c r="GH127" s="113"/>
      <c r="GI127" s="113"/>
      <c r="GJ127" s="113"/>
      <c r="GK127" s="113"/>
      <c r="GL127" s="113"/>
      <c r="GM127" s="113"/>
      <c r="GN127" s="113"/>
      <c r="GO127" s="113"/>
      <c r="GP127" s="113"/>
      <c r="GQ127" s="113"/>
      <c r="GR127" s="113"/>
      <c r="GS127" s="113"/>
      <c r="GT127" s="113"/>
      <c r="GU127" s="113"/>
      <c r="GV127" s="113"/>
      <c r="GW127" s="113"/>
      <c r="GX127" s="113"/>
      <c r="GY127" s="113"/>
      <c r="GZ127" s="113"/>
      <c r="HA127" s="113"/>
      <c r="HB127" s="113"/>
      <c r="HC127" s="113"/>
      <c r="HD127" s="113"/>
      <c r="HE127" s="113"/>
      <c r="HF127" s="113"/>
      <c r="HG127" s="113"/>
      <c r="HH127" s="113"/>
      <c r="HI127" s="113"/>
      <c r="HJ127" s="113"/>
      <c r="HK127" s="113"/>
      <c r="HL127" s="113"/>
      <c r="HM127" s="113"/>
      <c r="HN127" s="113"/>
      <c r="HO127" s="113"/>
      <c r="HP127" s="113"/>
      <c r="HQ127" s="113"/>
      <c r="HR127" s="113"/>
      <c r="HS127" s="113"/>
      <c r="HT127" s="113"/>
      <c r="HU127" s="113"/>
    </row>
    <row r="128" spans="1:229" s="140" customFormat="1" ht="12.95">
      <c r="A128" s="113"/>
      <c r="B128" s="146" t="s">
        <v>139</v>
      </c>
      <c r="C128" s="145"/>
      <c r="D128" s="145"/>
      <c r="E128" s="146" t="s">
        <v>140</v>
      </c>
      <c r="F128" s="147"/>
      <c r="G128" s="110"/>
      <c r="H128" s="148" t="s">
        <v>141</v>
      </c>
      <c r="I128" s="143" t="s">
        <v>137</v>
      </c>
      <c r="J128" s="110"/>
      <c r="K128" s="149" t="s">
        <v>141</v>
      </c>
      <c r="L128" s="150" t="s">
        <v>137</v>
      </c>
      <c r="M128" s="151" t="s">
        <v>137</v>
      </c>
      <c r="N128" s="150"/>
      <c r="O128" s="231"/>
      <c r="P128" s="110"/>
      <c r="Q128" s="152">
        <f t="shared" si="33"/>
        <v>0</v>
      </c>
      <c r="R128" s="153">
        <f t="shared" si="34"/>
        <v>0</v>
      </c>
      <c r="S128" s="153">
        <f t="shared" si="35"/>
        <v>0</v>
      </c>
      <c r="T128" s="153">
        <f t="shared" si="36"/>
        <v>0</v>
      </c>
      <c r="U128" s="153">
        <f t="shared" si="37"/>
        <v>0</v>
      </c>
      <c r="V128" s="154">
        <f t="shared" si="38"/>
        <v>0</v>
      </c>
      <c r="W128" s="116"/>
      <c r="X128" s="155">
        <f t="shared" si="29"/>
        <v>0</v>
      </c>
      <c r="Y128" s="156">
        <f t="shared" si="30"/>
        <v>0</v>
      </c>
      <c r="Z128" s="156">
        <f t="shared" si="31"/>
        <v>0</v>
      </c>
      <c r="AA128" s="156">
        <f t="shared" si="32"/>
        <v>0</v>
      </c>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113"/>
      <c r="DC128" s="113"/>
      <c r="DD128" s="113"/>
      <c r="DE128" s="113"/>
      <c r="DF128" s="113"/>
      <c r="DG128" s="113"/>
      <c r="DH128" s="113"/>
      <c r="DI128" s="113"/>
      <c r="DJ128" s="113"/>
      <c r="DK128" s="113"/>
      <c r="DL128" s="113"/>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c r="FA128" s="113"/>
      <c r="FB128" s="113"/>
      <c r="FC128" s="113"/>
      <c r="FD128" s="113"/>
      <c r="FE128" s="113"/>
      <c r="FF128" s="113"/>
      <c r="FG128" s="113"/>
      <c r="FH128" s="113"/>
      <c r="FI128" s="113"/>
      <c r="FJ128" s="113"/>
      <c r="FK128" s="113"/>
      <c r="FL128" s="113"/>
      <c r="FM128" s="113"/>
      <c r="FN128" s="113"/>
      <c r="FO128" s="113"/>
      <c r="FP128" s="113"/>
      <c r="FQ128" s="113"/>
      <c r="FR128" s="113"/>
      <c r="FS128" s="113"/>
      <c r="FT128" s="113"/>
      <c r="FU128" s="113"/>
      <c r="FV128" s="113"/>
      <c r="FW128" s="113"/>
      <c r="FX128" s="113"/>
      <c r="FY128" s="113"/>
      <c r="FZ128" s="113"/>
      <c r="GA128" s="113"/>
      <c r="GB128" s="113"/>
      <c r="GC128" s="113"/>
      <c r="GD128" s="113"/>
      <c r="GE128" s="113"/>
      <c r="GF128" s="113"/>
      <c r="GG128" s="113"/>
      <c r="GH128" s="113"/>
      <c r="GI128" s="113"/>
      <c r="GJ128" s="113"/>
      <c r="GK128" s="113"/>
      <c r="GL128" s="113"/>
      <c r="GM128" s="113"/>
      <c r="GN128" s="113"/>
      <c r="GO128" s="113"/>
      <c r="GP128" s="113"/>
      <c r="GQ128" s="113"/>
      <c r="GR128" s="113"/>
      <c r="GS128" s="113"/>
      <c r="GT128" s="113"/>
      <c r="GU128" s="113"/>
      <c r="GV128" s="113"/>
      <c r="GW128" s="113"/>
      <c r="GX128" s="113"/>
      <c r="GY128" s="113"/>
      <c r="GZ128" s="113"/>
      <c r="HA128" s="113"/>
      <c r="HB128" s="113"/>
      <c r="HC128" s="113"/>
      <c r="HD128" s="113"/>
      <c r="HE128" s="113"/>
      <c r="HF128" s="113"/>
      <c r="HG128" s="113"/>
      <c r="HH128" s="113"/>
      <c r="HI128" s="113"/>
      <c r="HJ128" s="113"/>
      <c r="HK128" s="113"/>
      <c r="HL128" s="113"/>
      <c r="HM128" s="113"/>
      <c r="HN128" s="113"/>
      <c r="HO128" s="113"/>
      <c r="HP128" s="113"/>
      <c r="HQ128" s="113"/>
      <c r="HR128" s="113"/>
      <c r="HS128" s="113"/>
      <c r="HT128" s="113"/>
      <c r="HU128" s="113"/>
    </row>
    <row r="129" spans="1:229" s="140" customFormat="1" ht="12.95">
      <c r="A129" s="113"/>
      <c r="B129" s="146" t="s">
        <v>139</v>
      </c>
      <c r="C129" s="145"/>
      <c r="D129" s="145"/>
      <c r="E129" s="146" t="s">
        <v>140</v>
      </c>
      <c r="F129" s="147"/>
      <c r="G129" s="110"/>
      <c r="H129" s="148" t="s">
        <v>141</v>
      </c>
      <c r="I129" s="143" t="s">
        <v>137</v>
      </c>
      <c r="J129" s="110"/>
      <c r="K129" s="149" t="s">
        <v>141</v>
      </c>
      <c r="L129" s="150" t="s">
        <v>137</v>
      </c>
      <c r="M129" s="151" t="s">
        <v>137</v>
      </c>
      <c r="N129" s="150"/>
      <c r="O129" s="231"/>
      <c r="P129" s="110"/>
      <c r="Q129" s="152">
        <f t="shared" si="33"/>
        <v>0</v>
      </c>
      <c r="R129" s="153">
        <f t="shared" si="34"/>
        <v>0</v>
      </c>
      <c r="S129" s="153">
        <f t="shared" si="35"/>
        <v>0</v>
      </c>
      <c r="T129" s="153">
        <f t="shared" si="36"/>
        <v>0</v>
      </c>
      <c r="U129" s="153">
        <f t="shared" si="37"/>
        <v>0</v>
      </c>
      <c r="V129" s="154">
        <f t="shared" si="38"/>
        <v>0</v>
      </c>
      <c r="W129" s="116"/>
      <c r="X129" s="155">
        <f t="shared" si="29"/>
        <v>0</v>
      </c>
      <c r="Y129" s="156">
        <f t="shared" si="30"/>
        <v>0</v>
      </c>
      <c r="Z129" s="156">
        <f t="shared" si="31"/>
        <v>0</v>
      </c>
      <c r="AA129" s="156">
        <f t="shared" si="32"/>
        <v>0</v>
      </c>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113"/>
      <c r="DQ129" s="113"/>
      <c r="DR129" s="113"/>
      <c r="DS129" s="113"/>
      <c r="DT129" s="113"/>
      <c r="DU129" s="113"/>
      <c r="DV129" s="113"/>
      <c r="DW129" s="113"/>
      <c r="DX129" s="113"/>
      <c r="DY129" s="113"/>
      <c r="DZ129" s="113"/>
      <c r="EA129" s="113"/>
      <c r="EB129" s="113"/>
      <c r="EC129" s="113"/>
      <c r="ED129" s="113"/>
      <c r="EE129" s="113"/>
      <c r="EF129" s="113"/>
      <c r="EG129" s="113"/>
      <c r="EH129" s="113"/>
      <c r="EI129" s="113"/>
      <c r="EJ129" s="113"/>
      <c r="EK129" s="113"/>
      <c r="EL129" s="113"/>
      <c r="EM129" s="113"/>
      <c r="EN129" s="113"/>
      <c r="EO129" s="113"/>
      <c r="EP129" s="113"/>
      <c r="EQ129" s="113"/>
      <c r="ER129" s="113"/>
      <c r="ES129" s="113"/>
      <c r="ET129" s="113"/>
      <c r="EU129" s="113"/>
      <c r="EV129" s="113"/>
      <c r="EW129" s="113"/>
      <c r="EX129" s="113"/>
      <c r="EY129" s="113"/>
      <c r="EZ129" s="113"/>
      <c r="FA129" s="113"/>
      <c r="FB129" s="113"/>
      <c r="FC129" s="113"/>
      <c r="FD129" s="113"/>
      <c r="FE129" s="113"/>
      <c r="FF129" s="113"/>
      <c r="FG129" s="113"/>
      <c r="FH129" s="113"/>
      <c r="FI129" s="113"/>
      <c r="FJ129" s="113"/>
      <c r="FK129" s="113"/>
      <c r="FL129" s="113"/>
      <c r="FM129" s="113"/>
      <c r="FN129" s="113"/>
      <c r="FO129" s="113"/>
      <c r="FP129" s="113"/>
      <c r="FQ129" s="113"/>
      <c r="FR129" s="113"/>
      <c r="FS129" s="113"/>
      <c r="FT129" s="113"/>
      <c r="FU129" s="113"/>
      <c r="FV129" s="113"/>
      <c r="FW129" s="113"/>
      <c r="FX129" s="113"/>
      <c r="FY129" s="113"/>
      <c r="FZ129" s="113"/>
      <c r="GA129" s="113"/>
      <c r="GB129" s="113"/>
      <c r="GC129" s="113"/>
      <c r="GD129" s="113"/>
      <c r="GE129" s="113"/>
      <c r="GF129" s="113"/>
      <c r="GG129" s="113"/>
      <c r="GH129" s="113"/>
      <c r="GI129" s="113"/>
      <c r="GJ129" s="113"/>
      <c r="GK129" s="113"/>
      <c r="GL129" s="113"/>
      <c r="GM129" s="113"/>
      <c r="GN129" s="113"/>
      <c r="GO129" s="113"/>
      <c r="GP129" s="113"/>
      <c r="GQ129" s="113"/>
      <c r="GR129" s="113"/>
      <c r="GS129" s="113"/>
      <c r="GT129" s="113"/>
      <c r="GU129" s="113"/>
      <c r="GV129" s="113"/>
      <c r="GW129" s="113"/>
      <c r="GX129" s="113"/>
      <c r="GY129" s="113"/>
      <c r="GZ129" s="113"/>
      <c r="HA129" s="113"/>
      <c r="HB129" s="113"/>
      <c r="HC129" s="113"/>
      <c r="HD129" s="113"/>
      <c r="HE129" s="113"/>
      <c r="HF129" s="113"/>
      <c r="HG129" s="113"/>
      <c r="HH129" s="113"/>
      <c r="HI129" s="113"/>
      <c r="HJ129" s="113"/>
      <c r="HK129" s="113"/>
      <c r="HL129" s="113"/>
      <c r="HM129" s="113"/>
      <c r="HN129" s="113"/>
      <c r="HO129" s="113"/>
      <c r="HP129" s="113"/>
      <c r="HQ129" s="113"/>
      <c r="HR129" s="113"/>
      <c r="HS129" s="113"/>
      <c r="HT129" s="113"/>
      <c r="HU129" s="113"/>
    </row>
    <row r="130" spans="1:229" s="140" customFormat="1" ht="12.95">
      <c r="A130" s="113"/>
      <c r="B130" s="146" t="s">
        <v>139</v>
      </c>
      <c r="C130" s="145"/>
      <c r="D130" s="145"/>
      <c r="E130" s="146" t="s">
        <v>140</v>
      </c>
      <c r="F130" s="147"/>
      <c r="G130" s="110"/>
      <c r="H130" s="148" t="s">
        <v>141</v>
      </c>
      <c r="I130" s="143" t="s">
        <v>137</v>
      </c>
      <c r="J130" s="110"/>
      <c r="K130" s="149" t="s">
        <v>141</v>
      </c>
      <c r="L130" s="150" t="s">
        <v>137</v>
      </c>
      <c r="M130" s="151" t="s">
        <v>137</v>
      </c>
      <c r="N130" s="150"/>
      <c r="O130" s="231"/>
      <c r="P130" s="110"/>
      <c r="Q130" s="152">
        <f t="shared" si="33"/>
        <v>0</v>
      </c>
      <c r="R130" s="153">
        <f t="shared" si="34"/>
        <v>0</v>
      </c>
      <c r="S130" s="153">
        <f t="shared" si="35"/>
        <v>0</v>
      </c>
      <c r="T130" s="153">
        <f t="shared" si="36"/>
        <v>0</v>
      </c>
      <c r="U130" s="153">
        <f t="shared" si="37"/>
        <v>0</v>
      </c>
      <c r="V130" s="154">
        <f t="shared" si="38"/>
        <v>0</v>
      </c>
      <c r="W130" s="116"/>
      <c r="X130" s="155">
        <f t="shared" si="29"/>
        <v>0</v>
      </c>
      <c r="Y130" s="156">
        <f t="shared" si="30"/>
        <v>0</v>
      </c>
      <c r="Z130" s="156">
        <f t="shared" si="31"/>
        <v>0</v>
      </c>
      <c r="AA130" s="156">
        <f t="shared" si="32"/>
        <v>0</v>
      </c>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3"/>
      <c r="DP130" s="113"/>
      <c r="DQ130" s="113"/>
      <c r="DR130" s="113"/>
      <c r="DS130" s="113"/>
      <c r="DT130" s="113"/>
      <c r="DU130" s="113"/>
      <c r="DV130" s="113"/>
      <c r="DW130" s="113"/>
      <c r="DX130" s="113"/>
      <c r="DY130" s="113"/>
      <c r="DZ130" s="113"/>
      <c r="EA130" s="113"/>
      <c r="EB130" s="113"/>
      <c r="EC130" s="113"/>
      <c r="ED130" s="113"/>
      <c r="EE130" s="113"/>
      <c r="EF130" s="113"/>
      <c r="EG130" s="113"/>
      <c r="EH130" s="113"/>
      <c r="EI130" s="113"/>
      <c r="EJ130" s="113"/>
      <c r="EK130" s="113"/>
      <c r="EL130" s="113"/>
      <c r="EM130" s="113"/>
      <c r="EN130" s="113"/>
      <c r="EO130" s="113"/>
      <c r="EP130" s="113"/>
      <c r="EQ130" s="113"/>
      <c r="ER130" s="113"/>
      <c r="ES130" s="113"/>
      <c r="ET130" s="113"/>
      <c r="EU130" s="113"/>
      <c r="EV130" s="113"/>
      <c r="EW130" s="113"/>
      <c r="EX130" s="113"/>
      <c r="EY130" s="113"/>
      <c r="EZ130" s="113"/>
      <c r="FA130" s="113"/>
      <c r="FB130" s="113"/>
      <c r="FC130" s="113"/>
      <c r="FD130" s="113"/>
      <c r="FE130" s="113"/>
      <c r="FF130" s="113"/>
      <c r="FG130" s="113"/>
      <c r="FH130" s="113"/>
      <c r="FI130" s="113"/>
      <c r="FJ130" s="113"/>
      <c r="FK130" s="113"/>
      <c r="FL130" s="113"/>
      <c r="FM130" s="113"/>
      <c r="FN130" s="113"/>
      <c r="FO130" s="113"/>
      <c r="FP130" s="113"/>
      <c r="FQ130" s="113"/>
      <c r="FR130" s="113"/>
      <c r="FS130" s="113"/>
      <c r="FT130" s="113"/>
      <c r="FU130" s="113"/>
      <c r="FV130" s="113"/>
      <c r="FW130" s="113"/>
      <c r="FX130" s="113"/>
      <c r="FY130" s="113"/>
      <c r="FZ130" s="113"/>
      <c r="GA130" s="113"/>
      <c r="GB130" s="113"/>
      <c r="GC130" s="113"/>
      <c r="GD130" s="113"/>
      <c r="GE130" s="113"/>
      <c r="GF130" s="113"/>
      <c r="GG130" s="113"/>
      <c r="GH130" s="113"/>
      <c r="GI130" s="113"/>
      <c r="GJ130" s="113"/>
      <c r="GK130" s="113"/>
      <c r="GL130" s="113"/>
      <c r="GM130" s="113"/>
      <c r="GN130" s="113"/>
      <c r="GO130" s="113"/>
      <c r="GP130" s="113"/>
      <c r="GQ130" s="113"/>
      <c r="GR130" s="113"/>
      <c r="GS130" s="113"/>
      <c r="GT130" s="113"/>
      <c r="GU130" s="113"/>
      <c r="GV130" s="113"/>
      <c r="GW130" s="113"/>
      <c r="GX130" s="113"/>
      <c r="GY130" s="113"/>
      <c r="GZ130" s="113"/>
      <c r="HA130" s="113"/>
      <c r="HB130" s="113"/>
      <c r="HC130" s="113"/>
      <c r="HD130" s="113"/>
      <c r="HE130" s="113"/>
      <c r="HF130" s="113"/>
      <c r="HG130" s="113"/>
      <c r="HH130" s="113"/>
      <c r="HI130" s="113"/>
      <c r="HJ130" s="113"/>
      <c r="HK130" s="113"/>
      <c r="HL130" s="113"/>
      <c r="HM130" s="113"/>
      <c r="HN130" s="113"/>
      <c r="HO130" s="113"/>
      <c r="HP130" s="113"/>
      <c r="HQ130" s="113"/>
      <c r="HR130" s="113"/>
      <c r="HS130" s="113"/>
      <c r="HT130" s="113"/>
      <c r="HU130" s="113"/>
    </row>
    <row r="131" spans="1:229" s="140" customFormat="1" ht="12.95">
      <c r="A131" s="113"/>
      <c r="B131" s="146" t="s">
        <v>139</v>
      </c>
      <c r="C131" s="145"/>
      <c r="D131" s="145"/>
      <c r="E131" s="146" t="s">
        <v>140</v>
      </c>
      <c r="F131" s="147"/>
      <c r="G131" s="110"/>
      <c r="H131" s="148" t="s">
        <v>141</v>
      </c>
      <c r="I131" s="143" t="s">
        <v>137</v>
      </c>
      <c r="J131" s="110"/>
      <c r="K131" s="149" t="s">
        <v>141</v>
      </c>
      <c r="L131" s="150" t="s">
        <v>137</v>
      </c>
      <c r="M131" s="151" t="s">
        <v>137</v>
      </c>
      <c r="N131" s="150"/>
      <c r="O131" s="231"/>
      <c r="P131" s="110"/>
      <c r="Q131" s="152">
        <f t="shared" si="33"/>
        <v>0</v>
      </c>
      <c r="R131" s="153">
        <f t="shared" si="34"/>
        <v>0</v>
      </c>
      <c r="S131" s="153">
        <f t="shared" si="35"/>
        <v>0</v>
      </c>
      <c r="T131" s="153">
        <f t="shared" si="36"/>
        <v>0</v>
      </c>
      <c r="U131" s="153">
        <f t="shared" si="37"/>
        <v>0</v>
      </c>
      <c r="V131" s="154">
        <f t="shared" si="38"/>
        <v>0</v>
      </c>
      <c r="W131" s="116"/>
      <c r="X131" s="155">
        <f t="shared" si="29"/>
        <v>0</v>
      </c>
      <c r="Y131" s="156">
        <f t="shared" si="30"/>
        <v>0</v>
      </c>
      <c r="Z131" s="156">
        <f t="shared" si="31"/>
        <v>0</v>
      </c>
      <c r="AA131" s="156">
        <f t="shared" si="32"/>
        <v>0</v>
      </c>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3"/>
      <c r="DP131" s="113"/>
      <c r="DQ131" s="113"/>
      <c r="DR131" s="113"/>
      <c r="DS131" s="113"/>
      <c r="DT131" s="113"/>
      <c r="DU131" s="113"/>
      <c r="DV131" s="113"/>
      <c r="DW131" s="113"/>
      <c r="DX131" s="113"/>
      <c r="DY131" s="113"/>
      <c r="DZ131" s="113"/>
      <c r="EA131" s="113"/>
      <c r="EB131" s="113"/>
      <c r="EC131" s="113"/>
      <c r="ED131" s="113"/>
      <c r="EE131" s="113"/>
      <c r="EF131" s="113"/>
      <c r="EG131" s="113"/>
      <c r="EH131" s="113"/>
      <c r="EI131" s="113"/>
      <c r="EJ131" s="113"/>
      <c r="EK131" s="113"/>
      <c r="EL131" s="113"/>
      <c r="EM131" s="113"/>
      <c r="EN131" s="113"/>
      <c r="EO131" s="113"/>
      <c r="EP131" s="113"/>
      <c r="EQ131" s="113"/>
      <c r="ER131" s="113"/>
      <c r="ES131" s="113"/>
      <c r="ET131" s="113"/>
      <c r="EU131" s="113"/>
      <c r="EV131" s="113"/>
      <c r="EW131" s="113"/>
      <c r="EX131" s="113"/>
      <c r="EY131" s="113"/>
      <c r="EZ131" s="113"/>
      <c r="FA131" s="113"/>
      <c r="FB131" s="113"/>
      <c r="FC131" s="113"/>
      <c r="FD131" s="113"/>
      <c r="FE131" s="113"/>
      <c r="FF131" s="113"/>
      <c r="FG131" s="113"/>
      <c r="FH131" s="113"/>
      <c r="FI131" s="113"/>
      <c r="FJ131" s="113"/>
      <c r="FK131" s="113"/>
      <c r="FL131" s="113"/>
      <c r="FM131" s="113"/>
      <c r="FN131" s="113"/>
      <c r="FO131" s="113"/>
      <c r="FP131" s="113"/>
      <c r="FQ131" s="113"/>
      <c r="FR131" s="113"/>
      <c r="FS131" s="113"/>
      <c r="FT131" s="113"/>
      <c r="FU131" s="113"/>
      <c r="FV131" s="113"/>
      <c r="FW131" s="113"/>
      <c r="FX131" s="113"/>
      <c r="FY131" s="113"/>
      <c r="FZ131" s="113"/>
      <c r="GA131" s="113"/>
      <c r="GB131" s="113"/>
      <c r="GC131" s="113"/>
      <c r="GD131" s="113"/>
      <c r="GE131" s="113"/>
      <c r="GF131" s="113"/>
      <c r="GG131" s="113"/>
      <c r="GH131" s="113"/>
      <c r="GI131" s="113"/>
      <c r="GJ131" s="113"/>
      <c r="GK131" s="113"/>
      <c r="GL131" s="113"/>
      <c r="GM131" s="113"/>
      <c r="GN131" s="113"/>
      <c r="GO131" s="113"/>
      <c r="GP131" s="113"/>
      <c r="GQ131" s="113"/>
      <c r="GR131" s="113"/>
      <c r="GS131" s="113"/>
      <c r="GT131" s="113"/>
      <c r="GU131" s="113"/>
      <c r="GV131" s="113"/>
      <c r="GW131" s="113"/>
      <c r="GX131" s="113"/>
      <c r="GY131" s="113"/>
      <c r="GZ131" s="113"/>
      <c r="HA131" s="113"/>
      <c r="HB131" s="113"/>
      <c r="HC131" s="113"/>
      <c r="HD131" s="113"/>
      <c r="HE131" s="113"/>
      <c r="HF131" s="113"/>
      <c r="HG131" s="113"/>
      <c r="HH131" s="113"/>
      <c r="HI131" s="113"/>
      <c r="HJ131" s="113"/>
      <c r="HK131" s="113"/>
      <c r="HL131" s="113"/>
      <c r="HM131" s="113"/>
      <c r="HN131" s="113"/>
      <c r="HO131" s="113"/>
      <c r="HP131" s="113"/>
      <c r="HQ131" s="113"/>
      <c r="HR131" s="113"/>
      <c r="HS131" s="113"/>
      <c r="HT131" s="113"/>
      <c r="HU131" s="113"/>
    </row>
    <row r="132" spans="1:229" s="140" customFormat="1" ht="12.95">
      <c r="A132" s="113"/>
      <c r="B132" s="146" t="s">
        <v>139</v>
      </c>
      <c r="C132" s="145"/>
      <c r="D132" s="145"/>
      <c r="E132" s="146" t="s">
        <v>140</v>
      </c>
      <c r="F132" s="147"/>
      <c r="G132" s="110"/>
      <c r="H132" s="148" t="s">
        <v>141</v>
      </c>
      <c r="I132" s="143" t="s">
        <v>137</v>
      </c>
      <c r="J132" s="110"/>
      <c r="K132" s="149" t="s">
        <v>141</v>
      </c>
      <c r="L132" s="150" t="s">
        <v>137</v>
      </c>
      <c r="M132" s="151" t="s">
        <v>137</v>
      </c>
      <c r="N132" s="150"/>
      <c r="O132" s="231"/>
      <c r="P132" s="110"/>
      <c r="Q132" s="152">
        <f t="shared" si="33"/>
        <v>0</v>
      </c>
      <c r="R132" s="153">
        <f t="shared" si="34"/>
        <v>0</v>
      </c>
      <c r="S132" s="153">
        <f t="shared" si="35"/>
        <v>0</v>
      </c>
      <c r="T132" s="153">
        <f t="shared" si="36"/>
        <v>0</v>
      </c>
      <c r="U132" s="153">
        <f t="shared" si="37"/>
        <v>0</v>
      </c>
      <c r="V132" s="154">
        <f t="shared" si="38"/>
        <v>0</v>
      </c>
      <c r="W132" s="116"/>
      <c r="X132" s="155">
        <f t="shared" si="29"/>
        <v>0</v>
      </c>
      <c r="Y132" s="156">
        <f t="shared" si="30"/>
        <v>0</v>
      </c>
      <c r="Z132" s="156">
        <f t="shared" si="31"/>
        <v>0</v>
      </c>
      <c r="AA132" s="156">
        <f t="shared" si="32"/>
        <v>0</v>
      </c>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c r="DO132" s="113"/>
      <c r="DP132" s="113"/>
      <c r="DQ132" s="113"/>
      <c r="DR132" s="113"/>
      <c r="DS132" s="113"/>
      <c r="DT132" s="113"/>
      <c r="DU132" s="113"/>
      <c r="DV132" s="113"/>
      <c r="DW132" s="113"/>
      <c r="DX132" s="113"/>
      <c r="DY132" s="113"/>
      <c r="DZ132" s="113"/>
      <c r="EA132" s="113"/>
      <c r="EB132" s="113"/>
      <c r="EC132" s="113"/>
      <c r="ED132" s="113"/>
      <c r="EE132" s="113"/>
      <c r="EF132" s="113"/>
      <c r="EG132" s="113"/>
      <c r="EH132" s="113"/>
      <c r="EI132" s="113"/>
      <c r="EJ132" s="113"/>
      <c r="EK132" s="113"/>
      <c r="EL132" s="113"/>
      <c r="EM132" s="113"/>
      <c r="EN132" s="113"/>
      <c r="EO132" s="113"/>
      <c r="EP132" s="113"/>
      <c r="EQ132" s="113"/>
      <c r="ER132" s="113"/>
      <c r="ES132" s="113"/>
      <c r="ET132" s="113"/>
      <c r="EU132" s="113"/>
      <c r="EV132" s="113"/>
      <c r="EW132" s="113"/>
      <c r="EX132" s="113"/>
      <c r="EY132" s="113"/>
      <c r="EZ132" s="113"/>
      <c r="FA132" s="113"/>
      <c r="FB132" s="113"/>
      <c r="FC132" s="113"/>
      <c r="FD132" s="113"/>
      <c r="FE132" s="113"/>
      <c r="FF132" s="113"/>
      <c r="FG132" s="113"/>
      <c r="FH132" s="113"/>
      <c r="FI132" s="113"/>
      <c r="FJ132" s="113"/>
      <c r="FK132" s="113"/>
      <c r="FL132" s="113"/>
      <c r="FM132" s="113"/>
      <c r="FN132" s="113"/>
      <c r="FO132" s="113"/>
      <c r="FP132" s="113"/>
      <c r="FQ132" s="113"/>
      <c r="FR132" s="113"/>
      <c r="FS132" s="113"/>
      <c r="FT132" s="113"/>
      <c r="FU132" s="113"/>
      <c r="FV132" s="113"/>
      <c r="FW132" s="113"/>
      <c r="FX132" s="113"/>
      <c r="FY132" s="113"/>
      <c r="FZ132" s="113"/>
      <c r="GA132" s="113"/>
      <c r="GB132" s="113"/>
      <c r="GC132" s="113"/>
      <c r="GD132" s="113"/>
      <c r="GE132" s="113"/>
      <c r="GF132" s="113"/>
      <c r="GG132" s="113"/>
      <c r="GH132" s="113"/>
      <c r="GI132" s="113"/>
      <c r="GJ132" s="113"/>
      <c r="GK132" s="113"/>
      <c r="GL132" s="113"/>
      <c r="GM132" s="113"/>
      <c r="GN132" s="113"/>
      <c r="GO132" s="113"/>
      <c r="GP132" s="113"/>
      <c r="GQ132" s="113"/>
      <c r="GR132" s="113"/>
      <c r="GS132" s="113"/>
      <c r="GT132" s="113"/>
      <c r="GU132" s="113"/>
      <c r="GV132" s="113"/>
      <c r="GW132" s="113"/>
      <c r="GX132" s="113"/>
      <c r="GY132" s="113"/>
      <c r="GZ132" s="113"/>
      <c r="HA132" s="113"/>
      <c r="HB132" s="113"/>
      <c r="HC132" s="113"/>
      <c r="HD132" s="113"/>
      <c r="HE132" s="113"/>
      <c r="HF132" s="113"/>
      <c r="HG132" s="113"/>
      <c r="HH132" s="113"/>
      <c r="HI132" s="113"/>
      <c r="HJ132" s="113"/>
      <c r="HK132" s="113"/>
      <c r="HL132" s="113"/>
      <c r="HM132" s="113"/>
      <c r="HN132" s="113"/>
      <c r="HO132" s="113"/>
      <c r="HP132" s="113"/>
      <c r="HQ132" s="113"/>
      <c r="HR132" s="113"/>
      <c r="HS132" s="113"/>
      <c r="HT132" s="113"/>
      <c r="HU132" s="113"/>
    </row>
    <row r="133" spans="1:229" s="140" customFormat="1" ht="12.95">
      <c r="A133" s="113"/>
      <c r="B133" s="146" t="s">
        <v>139</v>
      </c>
      <c r="C133" s="145"/>
      <c r="D133" s="145"/>
      <c r="E133" s="146" t="s">
        <v>140</v>
      </c>
      <c r="F133" s="147"/>
      <c r="G133" s="110"/>
      <c r="H133" s="148" t="s">
        <v>141</v>
      </c>
      <c r="I133" s="143" t="s">
        <v>137</v>
      </c>
      <c r="J133" s="110"/>
      <c r="K133" s="149" t="s">
        <v>141</v>
      </c>
      <c r="L133" s="150" t="s">
        <v>137</v>
      </c>
      <c r="M133" s="151" t="s">
        <v>137</v>
      </c>
      <c r="N133" s="150"/>
      <c r="O133" s="231"/>
      <c r="P133" s="110"/>
      <c r="Q133" s="152">
        <f t="shared" si="33"/>
        <v>0</v>
      </c>
      <c r="R133" s="153">
        <f t="shared" si="34"/>
        <v>0</v>
      </c>
      <c r="S133" s="153">
        <f t="shared" si="35"/>
        <v>0</v>
      </c>
      <c r="T133" s="153">
        <f t="shared" si="36"/>
        <v>0</v>
      </c>
      <c r="U133" s="153">
        <f t="shared" si="37"/>
        <v>0</v>
      </c>
      <c r="V133" s="154">
        <f t="shared" si="38"/>
        <v>0</v>
      </c>
      <c r="W133" s="116"/>
      <c r="X133" s="155">
        <f t="shared" si="29"/>
        <v>0</v>
      </c>
      <c r="Y133" s="156">
        <f t="shared" si="30"/>
        <v>0</v>
      </c>
      <c r="Z133" s="156">
        <f t="shared" si="31"/>
        <v>0</v>
      </c>
      <c r="AA133" s="156">
        <f t="shared" si="32"/>
        <v>0</v>
      </c>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c r="CN133" s="113"/>
      <c r="CO133" s="113"/>
      <c r="CP133" s="113"/>
      <c r="CQ133" s="113"/>
      <c r="CR133" s="113"/>
      <c r="CS133" s="113"/>
      <c r="CT133" s="113"/>
      <c r="CU133" s="113"/>
      <c r="CV133" s="113"/>
      <c r="CW133" s="113"/>
      <c r="CX133" s="113"/>
      <c r="CY133" s="113"/>
      <c r="CZ133" s="113"/>
      <c r="DA133" s="113"/>
      <c r="DB133" s="113"/>
      <c r="DC133" s="113"/>
      <c r="DD133" s="113"/>
      <c r="DE133" s="113"/>
      <c r="DF133" s="113"/>
      <c r="DG133" s="113"/>
      <c r="DH133" s="113"/>
      <c r="DI133" s="113"/>
      <c r="DJ133" s="113"/>
      <c r="DK133" s="113"/>
      <c r="DL133" s="113"/>
      <c r="DM133" s="113"/>
      <c r="DN133" s="113"/>
      <c r="DO133" s="113"/>
      <c r="DP133" s="113"/>
      <c r="DQ133" s="113"/>
      <c r="DR133" s="113"/>
      <c r="DS133" s="113"/>
      <c r="DT133" s="113"/>
      <c r="DU133" s="113"/>
      <c r="DV133" s="113"/>
      <c r="DW133" s="113"/>
      <c r="DX133" s="113"/>
      <c r="DY133" s="113"/>
      <c r="DZ133" s="113"/>
      <c r="EA133" s="113"/>
      <c r="EB133" s="113"/>
      <c r="EC133" s="113"/>
      <c r="ED133" s="113"/>
      <c r="EE133" s="113"/>
      <c r="EF133" s="113"/>
      <c r="EG133" s="113"/>
      <c r="EH133" s="113"/>
      <c r="EI133" s="113"/>
      <c r="EJ133" s="113"/>
      <c r="EK133" s="113"/>
      <c r="EL133" s="113"/>
      <c r="EM133" s="113"/>
      <c r="EN133" s="113"/>
      <c r="EO133" s="113"/>
      <c r="EP133" s="113"/>
      <c r="EQ133" s="113"/>
      <c r="ER133" s="113"/>
      <c r="ES133" s="113"/>
      <c r="ET133" s="113"/>
      <c r="EU133" s="113"/>
      <c r="EV133" s="113"/>
      <c r="EW133" s="113"/>
      <c r="EX133" s="113"/>
      <c r="EY133" s="113"/>
      <c r="EZ133" s="113"/>
      <c r="FA133" s="113"/>
      <c r="FB133" s="113"/>
      <c r="FC133" s="113"/>
      <c r="FD133" s="113"/>
      <c r="FE133" s="113"/>
      <c r="FF133" s="113"/>
      <c r="FG133" s="113"/>
      <c r="FH133" s="113"/>
      <c r="FI133" s="113"/>
      <c r="FJ133" s="113"/>
      <c r="FK133" s="113"/>
      <c r="FL133" s="113"/>
      <c r="FM133" s="113"/>
      <c r="FN133" s="113"/>
      <c r="FO133" s="113"/>
      <c r="FP133" s="113"/>
      <c r="FQ133" s="113"/>
      <c r="FR133" s="113"/>
      <c r="FS133" s="113"/>
      <c r="FT133" s="113"/>
      <c r="FU133" s="113"/>
      <c r="FV133" s="113"/>
      <c r="FW133" s="113"/>
      <c r="FX133" s="113"/>
      <c r="FY133" s="113"/>
      <c r="FZ133" s="113"/>
      <c r="GA133" s="113"/>
      <c r="GB133" s="113"/>
      <c r="GC133" s="113"/>
      <c r="GD133" s="113"/>
      <c r="GE133" s="113"/>
      <c r="GF133" s="113"/>
      <c r="GG133" s="113"/>
      <c r="GH133" s="113"/>
      <c r="GI133" s="113"/>
      <c r="GJ133" s="113"/>
      <c r="GK133" s="113"/>
      <c r="GL133" s="113"/>
      <c r="GM133" s="113"/>
      <c r="GN133" s="113"/>
      <c r="GO133" s="113"/>
      <c r="GP133" s="113"/>
      <c r="GQ133" s="113"/>
      <c r="GR133" s="113"/>
      <c r="GS133" s="113"/>
      <c r="GT133" s="113"/>
      <c r="GU133" s="113"/>
      <c r="GV133" s="113"/>
      <c r="GW133" s="113"/>
      <c r="GX133" s="113"/>
      <c r="GY133" s="113"/>
      <c r="GZ133" s="113"/>
      <c r="HA133" s="113"/>
      <c r="HB133" s="113"/>
      <c r="HC133" s="113"/>
      <c r="HD133" s="113"/>
      <c r="HE133" s="113"/>
      <c r="HF133" s="113"/>
      <c r="HG133" s="113"/>
      <c r="HH133" s="113"/>
      <c r="HI133" s="113"/>
      <c r="HJ133" s="113"/>
      <c r="HK133" s="113"/>
      <c r="HL133" s="113"/>
      <c r="HM133" s="113"/>
      <c r="HN133" s="113"/>
      <c r="HO133" s="113"/>
      <c r="HP133" s="113"/>
      <c r="HQ133" s="113"/>
      <c r="HR133" s="113"/>
      <c r="HS133" s="113"/>
      <c r="HT133" s="113"/>
      <c r="HU133" s="113"/>
    </row>
    <row r="134" spans="1:229" s="140" customFormat="1" ht="12.95">
      <c r="A134" s="113"/>
      <c r="B134" s="146" t="s">
        <v>139</v>
      </c>
      <c r="C134" s="145"/>
      <c r="D134" s="145"/>
      <c r="E134" s="146" t="s">
        <v>140</v>
      </c>
      <c r="F134" s="147"/>
      <c r="G134" s="110"/>
      <c r="H134" s="148" t="s">
        <v>141</v>
      </c>
      <c r="I134" s="143" t="s">
        <v>137</v>
      </c>
      <c r="J134" s="110"/>
      <c r="K134" s="149" t="s">
        <v>141</v>
      </c>
      <c r="L134" s="150" t="s">
        <v>137</v>
      </c>
      <c r="M134" s="151" t="s">
        <v>137</v>
      </c>
      <c r="N134" s="150"/>
      <c r="O134" s="231"/>
      <c r="P134" s="110"/>
      <c r="Q134" s="152">
        <f t="shared" si="33"/>
        <v>0</v>
      </c>
      <c r="R134" s="153">
        <f t="shared" si="34"/>
        <v>0</v>
      </c>
      <c r="S134" s="153">
        <f t="shared" si="35"/>
        <v>0</v>
      </c>
      <c r="T134" s="153">
        <f t="shared" si="36"/>
        <v>0</v>
      </c>
      <c r="U134" s="153">
        <f t="shared" si="37"/>
        <v>0</v>
      </c>
      <c r="V134" s="154">
        <f t="shared" si="38"/>
        <v>0</v>
      </c>
      <c r="W134" s="116"/>
      <c r="X134" s="155">
        <f t="shared" si="29"/>
        <v>0</v>
      </c>
      <c r="Y134" s="156">
        <f t="shared" si="30"/>
        <v>0</v>
      </c>
      <c r="Z134" s="156">
        <f t="shared" si="31"/>
        <v>0</v>
      </c>
      <c r="AA134" s="156">
        <f t="shared" si="32"/>
        <v>0</v>
      </c>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c r="DB134" s="113"/>
      <c r="DC134" s="113"/>
      <c r="DD134" s="113"/>
      <c r="DE134" s="113"/>
      <c r="DF134" s="113"/>
      <c r="DG134" s="113"/>
      <c r="DH134" s="113"/>
      <c r="DI134" s="113"/>
      <c r="DJ134" s="113"/>
      <c r="DK134" s="113"/>
      <c r="DL134" s="113"/>
      <c r="DM134" s="113"/>
      <c r="DN134" s="113"/>
      <c r="DO134" s="113"/>
      <c r="DP134" s="113"/>
      <c r="DQ134" s="113"/>
      <c r="DR134" s="113"/>
      <c r="DS134" s="113"/>
      <c r="DT134" s="113"/>
      <c r="DU134" s="113"/>
      <c r="DV134" s="113"/>
      <c r="DW134" s="113"/>
      <c r="DX134" s="113"/>
      <c r="DY134" s="113"/>
      <c r="DZ134" s="113"/>
      <c r="EA134" s="113"/>
      <c r="EB134" s="113"/>
      <c r="EC134" s="113"/>
      <c r="ED134" s="113"/>
      <c r="EE134" s="113"/>
      <c r="EF134" s="113"/>
      <c r="EG134" s="113"/>
      <c r="EH134" s="113"/>
      <c r="EI134" s="113"/>
      <c r="EJ134" s="113"/>
      <c r="EK134" s="113"/>
      <c r="EL134" s="113"/>
      <c r="EM134" s="113"/>
      <c r="EN134" s="113"/>
      <c r="EO134" s="113"/>
      <c r="EP134" s="113"/>
      <c r="EQ134" s="113"/>
      <c r="ER134" s="113"/>
      <c r="ES134" s="113"/>
      <c r="ET134" s="113"/>
      <c r="EU134" s="113"/>
      <c r="EV134" s="113"/>
      <c r="EW134" s="113"/>
      <c r="EX134" s="113"/>
      <c r="EY134" s="113"/>
      <c r="EZ134" s="113"/>
      <c r="FA134" s="113"/>
      <c r="FB134" s="113"/>
      <c r="FC134" s="113"/>
      <c r="FD134" s="113"/>
      <c r="FE134" s="113"/>
      <c r="FF134" s="113"/>
      <c r="FG134" s="113"/>
      <c r="FH134" s="113"/>
      <c r="FI134" s="113"/>
      <c r="FJ134" s="113"/>
      <c r="FK134" s="113"/>
      <c r="FL134" s="113"/>
      <c r="FM134" s="113"/>
      <c r="FN134" s="113"/>
      <c r="FO134" s="113"/>
      <c r="FP134" s="113"/>
      <c r="FQ134" s="113"/>
      <c r="FR134" s="113"/>
      <c r="FS134" s="113"/>
      <c r="FT134" s="113"/>
      <c r="FU134" s="113"/>
      <c r="FV134" s="113"/>
      <c r="FW134" s="113"/>
      <c r="FX134" s="113"/>
      <c r="FY134" s="113"/>
      <c r="FZ134" s="113"/>
      <c r="GA134" s="113"/>
      <c r="GB134" s="113"/>
      <c r="GC134" s="113"/>
      <c r="GD134" s="113"/>
      <c r="GE134" s="113"/>
      <c r="GF134" s="113"/>
      <c r="GG134" s="113"/>
      <c r="GH134" s="113"/>
      <c r="GI134" s="113"/>
      <c r="GJ134" s="113"/>
      <c r="GK134" s="113"/>
      <c r="GL134" s="113"/>
      <c r="GM134" s="113"/>
      <c r="GN134" s="113"/>
      <c r="GO134" s="113"/>
      <c r="GP134" s="113"/>
      <c r="GQ134" s="113"/>
      <c r="GR134" s="113"/>
      <c r="GS134" s="113"/>
      <c r="GT134" s="113"/>
      <c r="GU134" s="113"/>
      <c r="GV134" s="113"/>
      <c r="GW134" s="113"/>
      <c r="GX134" s="113"/>
      <c r="GY134" s="113"/>
      <c r="GZ134" s="113"/>
      <c r="HA134" s="113"/>
      <c r="HB134" s="113"/>
      <c r="HC134" s="113"/>
      <c r="HD134" s="113"/>
      <c r="HE134" s="113"/>
      <c r="HF134" s="113"/>
      <c r="HG134" s="113"/>
      <c r="HH134" s="113"/>
      <c r="HI134" s="113"/>
      <c r="HJ134" s="113"/>
      <c r="HK134" s="113"/>
      <c r="HL134" s="113"/>
      <c r="HM134" s="113"/>
      <c r="HN134" s="113"/>
      <c r="HO134" s="113"/>
      <c r="HP134" s="113"/>
      <c r="HQ134" s="113"/>
      <c r="HR134" s="113"/>
      <c r="HS134" s="113"/>
      <c r="HT134" s="113"/>
      <c r="HU134" s="113"/>
    </row>
    <row r="135" spans="1:229" s="140" customFormat="1" ht="12.95">
      <c r="A135" s="113"/>
      <c r="B135" s="146" t="s">
        <v>139</v>
      </c>
      <c r="C135" s="145"/>
      <c r="D135" s="145"/>
      <c r="E135" s="146" t="s">
        <v>140</v>
      </c>
      <c r="F135" s="147"/>
      <c r="G135" s="110"/>
      <c r="H135" s="148" t="s">
        <v>141</v>
      </c>
      <c r="I135" s="143" t="s">
        <v>137</v>
      </c>
      <c r="J135" s="110"/>
      <c r="K135" s="149" t="s">
        <v>141</v>
      </c>
      <c r="L135" s="150" t="s">
        <v>137</v>
      </c>
      <c r="M135" s="151" t="s">
        <v>137</v>
      </c>
      <c r="N135" s="150"/>
      <c r="O135" s="231"/>
      <c r="P135" s="110"/>
      <c r="Q135" s="152">
        <f t="shared" si="33"/>
        <v>0</v>
      </c>
      <c r="R135" s="153">
        <f t="shared" si="34"/>
        <v>0</v>
      </c>
      <c r="S135" s="153">
        <f t="shared" si="35"/>
        <v>0</v>
      </c>
      <c r="T135" s="153">
        <f t="shared" si="36"/>
        <v>0</v>
      </c>
      <c r="U135" s="153">
        <f t="shared" si="37"/>
        <v>0</v>
      </c>
      <c r="V135" s="154">
        <f t="shared" si="38"/>
        <v>0</v>
      </c>
      <c r="W135" s="116"/>
      <c r="X135" s="155">
        <f t="shared" si="29"/>
        <v>0</v>
      </c>
      <c r="Y135" s="156">
        <f t="shared" si="30"/>
        <v>0</v>
      </c>
      <c r="Z135" s="156">
        <f t="shared" si="31"/>
        <v>0</v>
      </c>
      <c r="AA135" s="156">
        <f t="shared" si="32"/>
        <v>0</v>
      </c>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CX135" s="113"/>
      <c r="CY135" s="113"/>
      <c r="CZ135" s="113"/>
      <c r="DA135" s="113"/>
      <c r="DB135" s="113"/>
      <c r="DC135" s="113"/>
      <c r="DD135" s="113"/>
      <c r="DE135" s="113"/>
      <c r="DF135" s="113"/>
      <c r="DG135" s="113"/>
      <c r="DH135" s="113"/>
      <c r="DI135" s="113"/>
      <c r="DJ135" s="113"/>
      <c r="DK135" s="113"/>
      <c r="DL135" s="113"/>
      <c r="DM135" s="113"/>
      <c r="DN135" s="113"/>
      <c r="DO135" s="113"/>
      <c r="DP135" s="113"/>
      <c r="DQ135" s="113"/>
      <c r="DR135" s="113"/>
      <c r="DS135" s="113"/>
      <c r="DT135" s="113"/>
      <c r="DU135" s="113"/>
      <c r="DV135" s="113"/>
      <c r="DW135" s="113"/>
      <c r="DX135" s="113"/>
      <c r="DY135" s="113"/>
      <c r="DZ135" s="113"/>
      <c r="EA135" s="113"/>
      <c r="EB135" s="113"/>
      <c r="EC135" s="113"/>
      <c r="ED135" s="113"/>
      <c r="EE135" s="113"/>
      <c r="EF135" s="113"/>
      <c r="EG135" s="113"/>
      <c r="EH135" s="113"/>
      <c r="EI135" s="113"/>
      <c r="EJ135" s="113"/>
      <c r="EK135" s="113"/>
      <c r="EL135" s="113"/>
      <c r="EM135" s="113"/>
      <c r="EN135" s="113"/>
      <c r="EO135" s="113"/>
      <c r="EP135" s="113"/>
      <c r="EQ135" s="113"/>
      <c r="ER135" s="113"/>
      <c r="ES135" s="113"/>
      <c r="ET135" s="113"/>
      <c r="EU135" s="113"/>
      <c r="EV135" s="113"/>
      <c r="EW135" s="113"/>
      <c r="EX135" s="113"/>
      <c r="EY135" s="113"/>
      <c r="EZ135" s="113"/>
      <c r="FA135" s="113"/>
      <c r="FB135" s="113"/>
      <c r="FC135" s="113"/>
      <c r="FD135" s="113"/>
      <c r="FE135" s="113"/>
      <c r="FF135" s="113"/>
      <c r="FG135" s="113"/>
      <c r="FH135" s="113"/>
      <c r="FI135" s="113"/>
      <c r="FJ135" s="113"/>
      <c r="FK135" s="113"/>
      <c r="FL135" s="113"/>
      <c r="FM135" s="113"/>
      <c r="FN135" s="113"/>
      <c r="FO135" s="113"/>
      <c r="FP135" s="113"/>
      <c r="FQ135" s="113"/>
      <c r="FR135" s="113"/>
      <c r="FS135" s="113"/>
      <c r="FT135" s="113"/>
      <c r="FU135" s="113"/>
      <c r="FV135" s="113"/>
      <c r="FW135" s="113"/>
      <c r="FX135" s="113"/>
      <c r="FY135" s="113"/>
      <c r="FZ135" s="113"/>
      <c r="GA135" s="113"/>
      <c r="GB135" s="113"/>
      <c r="GC135" s="113"/>
      <c r="GD135" s="113"/>
      <c r="GE135" s="113"/>
      <c r="GF135" s="113"/>
      <c r="GG135" s="113"/>
      <c r="GH135" s="113"/>
      <c r="GI135" s="113"/>
      <c r="GJ135" s="113"/>
      <c r="GK135" s="113"/>
      <c r="GL135" s="113"/>
      <c r="GM135" s="113"/>
      <c r="GN135" s="113"/>
      <c r="GO135" s="113"/>
      <c r="GP135" s="113"/>
      <c r="GQ135" s="113"/>
      <c r="GR135" s="113"/>
      <c r="GS135" s="113"/>
      <c r="GT135" s="113"/>
      <c r="GU135" s="113"/>
      <c r="GV135" s="113"/>
      <c r="GW135" s="113"/>
      <c r="GX135" s="113"/>
      <c r="GY135" s="113"/>
      <c r="GZ135" s="113"/>
      <c r="HA135" s="113"/>
      <c r="HB135" s="113"/>
      <c r="HC135" s="113"/>
      <c r="HD135" s="113"/>
      <c r="HE135" s="113"/>
      <c r="HF135" s="113"/>
      <c r="HG135" s="113"/>
      <c r="HH135" s="113"/>
      <c r="HI135" s="113"/>
      <c r="HJ135" s="113"/>
      <c r="HK135" s="113"/>
      <c r="HL135" s="113"/>
      <c r="HM135" s="113"/>
      <c r="HN135" s="113"/>
      <c r="HO135" s="113"/>
      <c r="HP135" s="113"/>
      <c r="HQ135" s="113"/>
      <c r="HR135" s="113"/>
      <c r="HS135" s="113"/>
      <c r="HT135" s="113"/>
      <c r="HU135" s="113"/>
    </row>
    <row r="136" spans="1:229" s="140" customFormat="1" ht="12.95">
      <c r="A136" s="113"/>
      <c r="B136" s="146" t="s">
        <v>139</v>
      </c>
      <c r="C136" s="145"/>
      <c r="D136" s="145"/>
      <c r="E136" s="146" t="s">
        <v>140</v>
      </c>
      <c r="F136" s="147"/>
      <c r="G136" s="110"/>
      <c r="H136" s="148" t="s">
        <v>141</v>
      </c>
      <c r="I136" s="143" t="s">
        <v>137</v>
      </c>
      <c r="J136" s="110"/>
      <c r="K136" s="149" t="s">
        <v>141</v>
      </c>
      <c r="L136" s="150" t="s">
        <v>137</v>
      </c>
      <c r="M136" s="151" t="s">
        <v>137</v>
      </c>
      <c r="N136" s="150"/>
      <c r="O136" s="231"/>
      <c r="P136" s="110"/>
      <c r="Q136" s="152">
        <f t="shared" ref="Q136:Q167" si="39">IF(H136="Preserved",F136,0)</f>
        <v>0</v>
      </c>
      <c r="R136" s="153">
        <f t="shared" ref="R136:R167" si="40">IF(H136="Reuse",F136,0)</f>
        <v>0</v>
      </c>
      <c r="S136" s="153">
        <f t="shared" ref="S136:S167" si="41">IF(H136="Surplus",F136,0)</f>
        <v>0</v>
      </c>
      <c r="T136" s="153">
        <f t="shared" ref="T136:T167" si="42">IF(H136="Recycled",F136*I136,0)</f>
        <v>0</v>
      </c>
      <c r="U136" s="153">
        <f t="shared" ref="U136:U167" si="43">IF(H136="Recycled",(1-I136)*F136,0)</f>
        <v>0</v>
      </c>
      <c r="V136" s="154">
        <f t="shared" ref="V136:V167" si="44">IF(H136="New",F136,0)</f>
        <v>0</v>
      </c>
      <c r="W136" s="116"/>
      <c r="X136" s="155">
        <f t="shared" si="29"/>
        <v>0</v>
      </c>
      <c r="Y136" s="156">
        <f t="shared" si="30"/>
        <v>0</v>
      </c>
      <c r="Z136" s="156">
        <f t="shared" si="31"/>
        <v>0</v>
      </c>
      <c r="AA136" s="156">
        <f t="shared" si="32"/>
        <v>0</v>
      </c>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c r="DB136" s="113"/>
      <c r="DC136" s="113"/>
      <c r="DD136" s="113"/>
      <c r="DE136" s="113"/>
      <c r="DF136" s="113"/>
      <c r="DG136" s="113"/>
      <c r="DH136" s="113"/>
      <c r="DI136" s="113"/>
      <c r="DJ136" s="113"/>
      <c r="DK136" s="113"/>
      <c r="DL136" s="113"/>
      <c r="DM136" s="113"/>
      <c r="DN136" s="113"/>
      <c r="DO136" s="113"/>
      <c r="DP136" s="113"/>
      <c r="DQ136" s="113"/>
      <c r="DR136" s="113"/>
      <c r="DS136" s="113"/>
      <c r="DT136" s="113"/>
      <c r="DU136" s="113"/>
      <c r="DV136" s="113"/>
      <c r="DW136" s="113"/>
      <c r="DX136" s="113"/>
      <c r="DY136" s="113"/>
      <c r="DZ136" s="113"/>
      <c r="EA136" s="113"/>
      <c r="EB136" s="113"/>
      <c r="EC136" s="113"/>
      <c r="ED136" s="113"/>
      <c r="EE136" s="113"/>
      <c r="EF136" s="113"/>
      <c r="EG136" s="113"/>
      <c r="EH136" s="113"/>
      <c r="EI136" s="113"/>
      <c r="EJ136" s="113"/>
      <c r="EK136" s="113"/>
      <c r="EL136" s="113"/>
      <c r="EM136" s="113"/>
      <c r="EN136" s="113"/>
      <c r="EO136" s="113"/>
      <c r="EP136" s="113"/>
      <c r="EQ136" s="113"/>
      <c r="ER136" s="113"/>
      <c r="ES136" s="113"/>
      <c r="ET136" s="113"/>
      <c r="EU136" s="113"/>
      <c r="EV136" s="113"/>
      <c r="EW136" s="113"/>
      <c r="EX136" s="113"/>
      <c r="EY136" s="113"/>
      <c r="EZ136" s="113"/>
      <c r="FA136" s="113"/>
      <c r="FB136" s="113"/>
      <c r="FC136" s="113"/>
      <c r="FD136" s="113"/>
      <c r="FE136" s="113"/>
      <c r="FF136" s="113"/>
      <c r="FG136" s="113"/>
      <c r="FH136" s="113"/>
      <c r="FI136" s="113"/>
      <c r="FJ136" s="113"/>
      <c r="FK136" s="113"/>
      <c r="FL136" s="113"/>
      <c r="FM136" s="113"/>
      <c r="FN136" s="113"/>
      <c r="FO136" s="113"/>
      <c r="FP136" s="113"/>
      <c r="FQ136" s="113"/>
      <c r="FR136" s="113"/>
      <c r="FS136" s="113"/>
      <c r="FT136" s="113"/>
      <c r="FU136" s="113"/>
      <c r="FV136" s="113"/>
      <c r="FW136" s="113"/>
      <c r="FX136" s="113"/>
      <c r="FY136" s="113"/>
      <c r="FZ136" s="113"/>
      <c r="GA136" s="113"/>
      <c r="GB136" s="113"/>
      <c r="GC136" s="113"/>
      <c r="GD136" s="113"/>
      <c r="GE136" s="113"/>
      <c r="GF136" s="113"/>
      <c r="GG136" s="113"/>
      <c r="GH136" s="113"/>
      <c r="GI136" s="113"/>
      <c r="GJ136" s="113"/>
      <c r="GK136" s="113"/>
      <c r="GL136" s="113"/>
      <c r="GM136" s="113"/>
      <c r="GN136" s="113"/>
      <c r="GO136" s="113"/>
      <c r="GP136" s="113"/>
      <c r="GQ136" s="113"/>
      <c r="GR136" s="113"/>
      <c r="GS136" s="113"/>
      <c r="GT136" s="113"/>
      <c r="GU136" s="113"/>
      <c r="GV136" s="113"/>
      <c r="GW136" s="113"/>
      <c r="GX136" s="113"/>
      <c r="GY136" s="113"/>
      <c r="GZ136" s="113"/>
      <c r="HA136" s="113"/>
      <c r="HB136" s="113"/>
      <c r="HC136" s="113"/>
      <c r="HD136" s="113"/>
      <c r="HE136" s="113"/>
      <c r="HF136" s="113"/>
      <c r="HG136" s="113"/>
      <c r="HH136" s="113"/>
      <c r="HI136" s="113"/>
      <c r="HJ136" s="113"/>
      <c r="HK136" s="113"/>
      <c r="HL136" s="113"/>
      <c r="HM136" s="113"/>
      <c r="HN136" s="113"/>
      <c r="HO136" s="113"/>
      <c r="HP136" s="113"/>
      <c r="HQ136" s="113"/>
      <c r="HR136" s="113"/>
      <c r="HS136" s="113"/>
      <c r="HT136" s="113"/>
      <c r="HU136" s="113"/>
    </row>
    <row r="137" spans="1:229" s="140" customFormat="1" ht="12.95">
      <c r="A137" s="113"/>
      <c r="B137" s="146" t="s">
        <v>139</v>
      </c>
      <c r="C137" s="145"/>
      <c r="D137" s="145"/>
      <c r="E137" s="146" t="s">
        <v>140</v>
      </c>
      <c r="F137" s="147"/>
      <c r="G137" s="110"/>
      <c r="H137" s="148" t="s">
        <v>141</v>
      </c>
      <c r="I137" s="143" t="s">
        <v>137</v>
      </c>
      <c r="J137" s="110"/>
      <c r="K137" s="149" t="s">
        <v>141</v>
      </c>
      <c r="L137" s="150" t="s">
        <v>137</v>
      </c>
      <c r="M137" s="151" t="s">
        <v>137</v>
      </c>
      <c r="N137" s="150"/>
      <c r="O137" s="231"/>
      <c r="P137" s="110"/>
      <c r="Q137" s="152">
        <f t="shared" si="39"/>
        <v>0</v>
      </c>
      <c r="R137" s="153">
        <f t="shared" si="40"/>
        <v>0</v>
      </c>
      <c r="S137" s="153">
        <f t="shared" si="41"/>
        <v>0</v>
      </c>
      <c r="T137" s="153">
        <f t="shared" si="42"/>
        <v>0</v>
      </c>
      <c r="U137" s="153">
        <f t="shared" si="43"/>
        <v>0</v>
      </c>
      <c r="V137" s="154">
        <f t="shared" si="44"/>
        <v>0</v>
      </c>
      <c r="W137" s="116"/>
      <c r="X137" s="155">
        <f t="shared" si="29"/>
        <v>0</v>
      </c>
      <c r="Y137" s="156">
        <f t="shared" si="30"/>
        <v>0</v>
      </c>
      <c r="Z137" s="156">
        <f t="shared" si="31"/>
        <v>0</v>
      </c>
      <c r="AA137" s="156">
        <f t="shared" si="32"/>
        <v>0</v>
      </c>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13"/>
      <c r="DG137" s="113"/>
      <c r="DH137" s="113"/>
      <c r="DI137" s="113"/>
      <c r="DJ137" s="113"/>
      <c r="DK137" s="113"/>
      <c r="DL137" s="113"/>
      <c r="DM137" s="113"/>
      <c r="DN137" s="113"/>
      <c r="DO137" s="113"/>
      <c r="DP137" s="113"/>
      <c r="DQ137" s="113"/>
      <c r="DR137" s="113"/>
      <c r="DS137" s="113"/>
      <c r="DT137" s="113"/>
      <c r="DU137" s="113"/>
      <c r="DV137" s="113"/>
      <c r="DW137" s="113"/>
      <c r="DX137" s="113"/>
      <c r="DY137" s="113"/>
      <c r="DZ137" s="113"/>
      <c r="EA137" s="113"/>
      <c r="EB137" s="113"/>
      <c r="EC137" s="113"/>
      <c r="ED137" s="113"/>
      <c r="EE137" s="113"/>
      <c r="EF137" s="113"/>
      <c r="EG137" s="113"/>
      <c r="EH137" s="113"/>
      <c r="EI137" s="113"/>
      <c r="EJ137" s="113"/>
      <c r="EK137" s="113"/>
      <c r="EL137" s="113"/>
      <c r="EM137" s="113"/>
      <c r="EN137" s="113"/>
      <c r="EO137" s="113"/>
      <c r="EP137" s="113"/>
      <c r="EQ137" s="113"/>
      <c r="ER137" s="113"/>
      <c r="ES137" s="113"/>
      <c r="ET137" s="113"/>
      <c r="EU137" s="113"/>
      <c r="EV137" s="113"/>
      <c r="EW137" s="113"/>
      <c r="EX137" s="113"/>
      <c r="EY137" s="113"/>
      <c r="EZ137" s="113"/>
      <c r="FA137" s="113"/>
      <c r="FB137" s="113"/>
      <c r="FC137" s="113"/>
      <c r="FD137" s="113"/>
      <c r="FE137" s="113"/>
      <c r="FF137" s="113"/>
      <c r="FG137" s="113"/>
      <c r="FH137" s="113"/>
      <c r="FI137" s="113"/>
      <c r="FJ137" s="113"/>
      <c r="FK137" s="113"/>
      <c r="FL137" s="113"/>
      <c r="FM137" s="113"/>
      <c r="FN137" s="113"/>
      <c r="FO137" s="113"/>
      <c r="FP137" s="113"/>
      <c r="FQ137" s="113"/>
      <c r="FR137" s="113"/>
      <c r="FS137" s="113"/>
      <c r="FT137" s="113"/>
      <c r="FU137" s="113"/>
      <c r="FV137" s="113"/>
      <c r="FW137" s="113"/>
      <c r="FX137" s="113"/>
      <c r="FY137" s="113"/>
      <c r="FZ137" s="113"/>
      <c r="GA137" s="113"/>
      <c r="GB137" s="113"/>
      <c r="GC137" s="113"/>
      <c r="GD137" s="113"/>
      <c r="GE137" s="113"/>
      <c r="GF137" s="113"/>
      <c r="GG137" s="113"/>
      <c r="GH137" s="113"/>
      <c r="GI137" s="113"/>
      <c r="GJ137" s="113"/>
      <c r="GK137" s="113"/>
      <c r="GL137" s="113"/>
      <c r="GM137" s="113"/>
      <c r="GN137" s="113"/>
      <c r="GO137" s="113"/>
      <c r="GP137" s="113"/>
      <c r="GQ137" s="113"/>
      <c r="GR137" s="113"/>
      <c r="GS137" s="113"/>
      <c r="GT137" s="113"/>
      <c r="GU137" s="113"/>
      <c r="GV137" s="113"/>
      <c r="GW137" s="113"/>
      <c r="GX137" s="113"/>
      <c r="GY137" s="113"/>
      <c r="GZ137" s="113"/>
      <c r="HA137" s="113"/>
      <c r="HB137" s="113"/>
      <c r="HC137" s="113"/>
      <c r="HD137" s="113"/>
      <c r="HE137" s="113"/>
      <c r="HF137" s="113"/>
      <c r="HG137" s="113"/>
      <c r="HH137" s="113"/>
      <c r="HI137" s="113"/>
      <c r="HJ137" s="113"/>
      <c r="HK137" s="113"/>
      <c r="HL137" s="113"/>
      <c r="HM137" s="113"/>
      <c r="HN137" s="113"/>
      <c r="HO137" s="113"/>
      <c r="HP137" s="113"/>
      <c r="HQ137" s="113"/>
      <c r="HR137" s="113"/>
      <c r="HS137" s="113"/>
      <c r="HT137" s="113"/>
      <c r="HU137" s="113"/>
    </row>
    <row r="138" spans="1:229" s="140" customFormat="1" ht="12.95">
      <c r="A138" s="113"/>
      <c r="B138" s="146" t="s">
        <v>139</v>
      </c>
      <c r="C138" s="145"/>
      <c r="D138" s="145"/>
      <c r="E138" s="146" t="s">
        <v>140</v>
      </c>
      <c r="F138" s="147"/>
      <c r="G138" s="110"/>
      <c r="H138" s="148" t="s">
        <v>141</v>
      </c>
      <c r="I138" s="143" t="s">
        <v>137</v>
      </c>
      <c r="J138" s="110"/>
      <c r="K138" s="149" t="s">
        <v>141</v>
      </c>
      <c r="L138" s="150" t="s">
        <v>137</v>
      </c>
      <c r="M138" s="151" t="s">
        <v>137</v>
      </c>
      <c r="N138" s="150"/>
      <c r="O138" s="231"/>
      <c r="P138" s="110"/>
      <c r="Q138" s="152">
        <f t="shared" si="39"/>
        <v>0</v>
      </c>
      <c r="R138" s="153">
        <f t="shared" si="40"/>
        <v>0</v>
      </c>
      <c r="S138" s="153">
        <f t="shared" si="41"/>
        <v>0</v>
      </c>
      <c r="T138" s="153">
        <f t="shared" si="42"/>
        <v>0</v>
      </c>
      <c r="U138" s="153">
        <f t="shared" si="43"/>
        <v>0</v>
      </c>
      <c r="V138" s="154">
        <f t="shared" si="44"/>
        <v>0</v>
      </c>
      <c r="W138" s="116"/>
      <c r="X138" s="155">
        <f t="shared" si="29"/>
        <v>0</v>
      </c>
      <c r="Y138" s="156">
        <f t="shared" si="30"/>
        <v>0</v>
      </c>
      <c r="Z138" s="156">
        <f t="shared" si="31"/>
        <v>0</v>
      </c>
      <c r="AA138" s="156">
        <f t="shared" si="32"/>
        <v>0</v>
      </c>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3"/>
      <c r="CI138" s="113"/>
      <c r="CJ138" s="113"/>
      <c r="CK138" s="113"/>
      <c r="CL138" s="113"/>
      <c r="CM138" s="113"/>
      <c r="CN138" s="113"/>
      <c r="CO138" s="113"/>
      <c r="CP138" s="113"/>
      <c r="CQ138" s="113"/>
      <c r="CR138" s="113"/>
      <c r="CS138" s="113"/>
      <c r="CT138" s="113"/>
      <c r="CU138" s="113"/>
      <c r="CV138" s="113"/>
      <c r="CW138" s="113"/>
      <c r="CX138" s="113"/>
      <c r="CY138" s="113"/>
      <c r="CZ138" s="113"/>
      <c r="DA138" s="113"/>
      <c r="DB138" s="113"/>
      <c r="DC138" s="113"/>
      <c r="DD138" s="113"/>
      <c r="DE138" s="113"/>
      <c r="DF138" s="113"/>
      <c r="DG138" s="113"/>
      <c r="DH138" s="113"/>
      <c r="DI138" s="113"/>
      <c r="DJ138" s="113"/>
      <c r="DK138" s="113"/>
      <c r="DL138" s="113"/>
      <c r="DM138" s="113"/>
      <c r="DN138" s="113"/>
      <c r="DO138" s="113"/>
      <c r="DP138" s="113"/>
      <c r="DQ138" s="113"/>
      <c r="DR138" s="113"/>
      <c r="DS138" s="113"/>
      <c r="DT138" s="113"/>
      <c r="DU138" s="113"/>
      <c r="DV138" s="113"/>
      <c r="DW138" s="113"/>
      <c r="DX138" s="113"/>
      <c r="DY138" s="113"/>
      <c r="DZ138" s="113"/>
      <c r="EA138" s="113"/>
      <c r="EB138" s="113"/>
      <c r="EC138" s="113"/>
      <c r="ED138" s="113"/>
      <c r="EE138" s="113"/>
      <c r="EF138" s="113"/>
      <c r="EG138" s="113"/>
      <c r="EH138" s="113"/>
      <c r="EI138" s="113"/>
      <c r="EJ138" s="113"/>
      <c r="EK138" s="113"/>
      <c r="EL138" s="113"/>
      <c r="EM138" s="113"/>
      <c r="EN138" s="113"/>
      <c r="EO138" s="113"/>
      <c r="EP138" s="113"/>
      <c r="EQ138" s="113"/>
      <c r="ER138" s="113"/>
      <c r="ES138" s="113"/>
      <c r="ET138" s="113"/>
      <c r="EU138" s="113"/>
      <c r="EV138" s="113"/>
      <c r="EW138" s="113"/>
      <c r="EX138" s="113"/>
      <c r="EY138" s="113"/>
      <c r="EZ138" s="113"/>
      <c r="FA138" s="113"/>
      <c r="FB138" s="113"/>
      <c r="FC138" s="113"/>
      <c r="FD138" s="113"/>
      <c r="FE138" s="113"/>
      <c r="FF138" s="113"/>
      <c r="FG138" s="113"/>
      <c r="FH138" s="113"/>
      <c r="FI138" s="113"/>
      <c r="FJ138" s="113"/>
      <c r="FK138" s="113"/>
      <c r="FL138" s="113"/>
      <c r="FM138" s="113"/>
      <c r="FN138" s="113"/>
      <c r="FO138" s="113"/>
      <c r="FP138" s="113"/>
      <c r="FQ138" s="113"/>
      <c r="FR138" s="113"/>
      <c r="FS138" s="113"/>
      <c r="FT138" s="113"/>
      <c r="FU138" s="113"/>
      <c r="FV138" s="113"/>
      <c r="FW138" s="113"/>
      <c r="FX138" s="113"/>
      <c r="FY138" s="113"/>
      <c r="FZ138" s="113"/>
      <c r="GA138" s="113"/>
      <c r="GB138" s="113"/>
      <c r="GC138" s="113"/>
      <c r="GD138" s="113"/>
      <c r="GE138" s="113"/>
      <c r="GF138" s="113"/>
      <c r="GG138" s="113"/>
      <c r="GH138" s="113"/>
      <c r="GI138" s="113"/>
      <c r="GJ138" s="113"/>
      <c r="GK138" s="113"/>
      <c r="GL138" s="113"/>
      <c r="GM138" s="113"/>
      <c r="GN138" s="113"/>
      <c r="GO138" s="113"/>
      <c r="GP138" s="113"/>
      <c r="GQ138" s="113"/>
      <c r="GR138" s="113"/>
      <c r="GS138" s="113"/>
      <c r="GT138" s="113"/>
      <c r="GU138" s="113"/>
      <c r="GV138" s="113"/>
      <c r="GW138" s="113"/>
      <c r="GX138" s="113"/>
      <c r="GY138" s="113"/>
      <c r="GZ138" s="113"/>
      <c r="HA138" s="113"/>
      <c r="HB138" s="113"/>
      <c r="HC138" s="113"/>
      <c r="HD138" s="113"/>
      <c r="HE138" s="113"/>
      <c r="HF138" s="113"/>
      <c r="HG138" s="113"/>
      <c r="HH138" s="113"/>
      <c r="HI138" s="113"/>
      <c r="HJ138" s="113"/>
      <c r="HK138" s="113"/>
      <c r="HL138" s="113"/>
      <c r="HM138" s="113"/>
      <c r="HN138" s="113"/>
      <c r="HO138" s="113"/>
      <c r="HP138" s="113"/>
      <c r="HQ138" s="113"/>
      <c r="HR138" s="113"/>
      <c r="HS138" s="113"/>
      <c r="HT138" s="113"/>
      <c r="HU138" s="113"/>
    </row>
    <row r="139" spans="1:229" s="140" customFormat="1" ht="12.95">
      <c r="A139" s="113"/>
      <c r="B139" s="146" t="s">
        <v>139</v>
      </c>
      <c r="C139" s="145"/>
      <c r="D139" s="145"/>
      <c r="E139" s="146" t="s">
        <v>140</v>
      </c>
      <c r="F139" s="147"/>
      <c r="G139" s="110"/>
      <c r="H139" s="148" t="s">
        <v>141</v>
      </c>
      <c r="I139" s="143" t="s">
        <v>137</v>
      </c>
      <c r="J139" s="110"/>
      <c r="K139" s="149" t="s">
        <v>141</v>
      </c>
      <c r="L139" s="150" t="s">
        <v>137</v>
      </c>
      <c r="M139" s="151" t="s">
        <v>137</v>
      </c>
      <c r="N139" s="150"/>
      <c r="O139" s="231"/>
      <c r="P139" s="110"/>
      <c r="Q139" s="152">
        <f t="shared" si="39"/>
        <v>0</v>
      </c>
      <c r="R139" s="153">
        <f t="shared" si="40"/>
        <v>0</v>
      </c>
      <c r="S139" s="153">
        <f t="shared" si="41"/>
        <v>0</v>
      </c>
      <c r="T139" s="153">
        <f t="shared" si="42"/>
        <v>0</v>
      </c>
      <c r="U139" s="153">
        <f t="shared" si="43"/>
        <v>0</v>
      </c>
      <c r="V139" s="154">
        <f t="shared" si="44"/>
        <v>0</v>
      </c>
      <c r="W139" s="116"/>
      <c r="X139" s="155">
        <f t="shared" si="29"/>
        <v>0</v>
      </c>
      <c r="Y139" s="156">
        <f t="shared" si="30"/>
        <v>0</v>
      </c>
      <c r="Z139" s="156">
        <f t="shared" si="31"/>
        <v>0</v>
      </c>
      <c r="AA139" s="156">
        <f t="shared" si="32"/>
        <v>0</v>
      </c>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3"/>
      <c r="CI139" s="113"/>
      <c r="CJ139" s="113"/>
      <c r="CK139" s="113"/>
      <c r="CL139" s="113"/>
      <c r="CM139" s="113"/>
      <c r="CN139" s="113"/>
      <c r="CO139" s="113"/>
      <c r="CP139" s="113"/>
      <c r="CQ139" s="113"/>
      <c r="CR139" s="113"/>
      <c r="CS139" s="113"/>
      <c r="CT139" s="113"/>
      <c r="CU139" s="113"/>
      <c r="CV139" s="113"/>
      <c r="CW139" s="113"/>
      <c r="CX139" s="113"/>
      <c r="CY139" s="113"/>
      <c r="CZ139" s="113"/>
      <c r="DA139" s="113"/>
      <c r="DB139" s="113"/>
      <c r="DC139" s="113"/>
      <c r="DD139" s="113"/>
      <c r="DE139" s="113"/>
      <c r="DF139" s="113"/>
      <c r="DG139" s="113"/>
      <c r="DH139" s="113"/>
      <c r="DI139" s="113"/>
      <c r="DJ139" s="113"/>
      <c r="DK139" s="113"/>
      <c r="DL139" s="113"/>
      <c r="DM139" s="113"/>
      <c r="DN139" s="113"/>
      <c r="DO139" s="113"/>
      <c r="DP139" s="113"/>
      <c r="DQ139" s="113"/>
      <c r="DR139" s="113"/>
      <c r="DS139" s="113"/>
      <c r="DT139" s="113"/>
      <c r="DU139" s="113"/>
      <c r="DV139" s="113"/>
      <c r="DW139" s="113"/>
      <c r="DX139" s="113"/>
      <c r="DY139" s="113"/>
      <c r="DZ139" s="113"/>
      <c r="EA139" s="113"/>
      <c r="EB139" s="113"/>
      <c r="EC139" s="113"/>
      <c r="ED139" s="113"/>
      <c r="EE139" s="113"/>
      <c r="EF139" s="113"/>
      <c r="EG139" s="113"/>
      <c r="EH139" s="113"/>
      <c r="EI139" s="113"/>
      <c r="EJ139" s="113"/>
      <c r="EK139" s="113"/>
      <c r="EL139" s="113"/>
      <c r="EM139" s="113"/>
      <c r="EN139" s="113"/>
      <c r="EO139" s="113"/>
      <c r="EP139" s="113"/>
      <c r="EQ139" s="113"/>
      <c r="ER139" s="113"/>
      <c r="ES139" s="113"/>
      <c r="ET139" s="113"/>
      <c r="EU139" s="113"/>
      <c r="EV139" s="113"/>
      <c r="EW139" s="113"/>
      <c r="EX139" s="113"/>
      <c r="EY139" s="113"/>
      <c r="EZ139" s="113"/>
      <c r="FA139" s="113"/>
      <c r="FB139" s="113"/>
      <c r="FC139" s="113"/>
      <c r="FD139" s="113"/>
      <c r="FE139" s="113"/>
      <c r="FF139" s="113"/>
      <c r="FG139" s="113"/>
      <c r="FH139" s="113"/>
      <c r="FI139" s="113"/>
      <c r="FJ139" s="113"/>
      <c r="FK139" s="113"/>
      <c r="FL139" s="113"/>
      <c r="FM139" s="113"/>
      <c r="FN139" s="113"/>
      <c r="FO139" s="113"/>
      <c r="FP139" s="113"/>
      <c r="FQ139" s="113"/>
      <c r="FR139" s="113"/>
      <c r="FS139" s="113"/>
      <c r="FT139" s="113"/>
      <c r="FU139" s="113"/>
      <c r="FV139" s="113"/>
      <c r="FW139" s="113"/>
      <c r="FX139" s="113"/>
      <c r="FY139" s="113"/>
      <c r="FZ139" s="113"/>
      <c r="GA139" s="113"/>
      <c r="GB139" s="113"/>
      <c r="GC139" s="113"/>
      <c r="GD139" s="113"/>
      <c r="GE139" s="113"/>
      <c r="GF139" s="113"/>
      <c r="GG139" s="113"/>
      <c r="GH139" s="113"/>
      <c r="GI139" s="113"/>
      <c r="GJ139" s="113"/>
      <c r="GK139" s="113"/>
      <c r="GL139" s="113"/>
      <c r="GM139" s="113"/>
      <c r="GN139" s="113"/>
      <c r="GO139" s="113"/>
      <c r="GP139" s="113"/>
      <c r="GQ139" s="113"/>
      <c r="GR139" s="113"/>
      <c r="GS139" s="113"/>
      <c r="GT139" s="113"/>
      <c r="GU139" s="113"/>
      <c r="GV139" s="113"/>
      <c r="GW139" s="113"/>
      <c r="GX139" s="113"/>
      <c r="GY139" s="113"/>
      <c r="GZ139" s="113"/>
      <c r="HA139" s="113"/>
      <c r="HB139" s="113"/>
      <c r="HC139" s="113"/>
      <c r="HD139" s="113"/>
      <c r="HE139" s="113"/>
      <c r="HF139" s="113"/>
      <c r="HG139" s="113"/>
      <c r="HH139" s="113"/>
      <c r="HI139" s="113"/>
      <c r="HJ139" s="113"/>
      <c r="HK139" s="113"/>
      <c r="HL139" s="113"/>
      <c r="HM139" s="113"/>
      <c r="HN139" s="113"/>
      <c r="HO139" s="113"/>
      <c r="HP139" s="113"/>
      <c r="HQ139" s="113"/>
      <c r="HR139" s="113"/>
      <c r="HS139" s="113"/>
      <c r="HT139" s="113"/>
      <c r="HU139" s="113"/>
    </row>
    <row r="140" spans="1:229" s="140" customFormat="1" ht="12.95">
      <c r="A140" s="113"/>
      <c r="B140" s="146" t="s">
        <v>139</v>
      </c>
      <c r="C140" s="146"/>
      <c r="D140" s="146"/>
      <c r="E140" s="146" t="s">
        <v>140</v>
      </c>
      <c r="F140" s="157"/>
      <c r="G140" s="110"/>
      <c r="H140" s="148" t="s">
        <v>141</v>
      </c>
      <c r="I140" s="158" t="s">
        <v>137</v>
      </c>
      <c r="J140" s="110"/>
      <c r="K140" s="149" t="s">
        <v>141</v>
      </c>
      <c r="L140" s="150" t="s">
        <v>137</v>
      </c>
      <c r="M140" s="151" t="s">
        <v>137</v>
      </c>
      <c r="N140" s="150"/>
      <c r="O140" s="231"/>
      <c r="P140" s="110"/>
      <c r="Q140" s="152">
        <f t="shared" si="39"/>
        <v>0</v>
      </c>
      <c r="R140" s="153">
        <f t="shared" si="40"/>
        <v>0</v>
      </c>
      <c r="S140" s="153">
        <f t="shared" si="41"/>
        <v>0</v>
      </c>
      <c r="T140" s="153">
        <f t="shared" si="42"/>
        <v>0</v>
      </c>
      <c r="U140" s="153">
        <f t="shared" si="43"/>
        <v>0</v>
      </c>
      <c r="V140" s="154">
        <f t="shared" si="44"/>
        <v>0</v>
      </c>
      <c r="W140" s="116"/>
      <c r="X140" s="155">
        <f t="shared" si="29"/>
        <v>0</v>
      </c>
      <c r="Y140" s="156">
        <f t="shared" si="30"/>
        <v>0</v>
      </c>
      <c r="Z140" s="156">
        <f t="shared" si="31"/>
        <v>0</v>
      </c>
      <c r="AA140" s="156">
        <f t="shared" si="32"/>
        <v>0</v>
      </c>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3"/>
      <c r="CT140" s="113"/>
      <c r="CU140" s="113"/>
      <c r="CV140" s="113"/>
      <c r="CW140" s="113"/>
      <c r="CX140" s="113"/>
      <c r="CY140" s="113"/>
      <c r="CZ140" s="113"/>
      <c r="DA140" s="113"/>
      <c r="DB140" s="113"/>
      <c r="DC140" s="113"/>
      <c r="DD140" s="113"/>
      <c r="DE140" s="113"/>
      <c r="DF140" s="113"/>
      <c r="DG140" s="113"/>
      <c r="DH140" s="113"/>
      <c r="DI140" s="113"/>
      <c r="DJ140" s="113"/>
      <c r="DK140" s="113"/>
      <c r="DL140" s="113"/>
      <c r="DM140" s="113"/>
      <c r="DN140" s="113"/>
      <c r="DO140" s="113"/>
      <c r="DP140" s="113"/>
      <c r="DQ140" s="113"/>
      <c r="DR140" s="113"/>
      <c r="DS140" s="113"/>
      <c r="DT140" s="113"/>
      <c r="DU140" s="113"/>
      <c r="DV140" s="113"/>
      <c r="DW140" s="113"/>
      <c r="DX140" s="113"/>
      <c r="DY140" s="113"/>
      <c r="DZ140" s="113"/>
      <c r="EA140" s="113"/>
      <c r="EB140" s="113"/>
      <c r="EC140" s="113"/>
      <c r="ED140" s="113"/>
      <c r="EE140" s="113"/>
      <c r="EF140" s="113"/>
      <c r="EG140" s="113"/>
      <c r="EH140" s="113"/>
      <c r="EI140" s="113"/>
      <c r="EJ140" s="113"/>
      <c r="EK140" s="113"/>
      <c r="EL140" s="113"/>
      <c r="EM140" s="113"/>
      <c r="EN140" s="113"/>
      <c r="EO140" s="113"/>
      <c r="EP140" s="113"/>
      <c r="EQ140" s="113"/>
      <c r="ER140" s="113"/>
      <c r="ES140" s="113"/>
      <c r="ET140" s="113"/>
      <c r="EU140" s="113"/>
      <c r="EV140" s="113"/>
      <c r="EW140" s="113"/>
      <c r="EX140" s="113"/>
      <c r="EY140" s="113"/>
      <c r="EZ140" s="113"/>
      <c r="FA140" s="113"/>
      <c r="FB140" s="113"/>
      <c r="FC140" s="113"/>
      <c r="FD140" s="113"/>
      <c r="FE140" s="113"/>
      <c r="FF140" s="113"/>
      <c r="FG140" s="113"/>
      <c r="FH140" s="113"/>
      <c r="FI140" s="113"/>
      <c r="FJ140" s="113"/>
      <c r="FK140" s="113"/>
      <c r="FL140" s="113"/>
      <c r="FM140" s="113"/>
      <c r="FN140" s="113"/>
      <c r="FO140" s="113"/>
      <c r="FP140" s="113"/>
      <c r="FQ140" s="113"/>
      <c r="FR140" s="113"/>
      <c r="FS140" s="113"/>
      <c r="FT140" s="113"/>
      <c r="FU140" s="113"/>
      <c r="FV140" s="113"/>
      <c r="FW140" s="113"/>
      <c r="FX140" s="113"/>
      <c r="FY140" s="113"/>
      <c r="FZ140" s="113"/>
      <c r="GA140" s="113"/>
      <c r="GB140" s="113"/>
      <c r="GC140" s="113"/>
      <c r="GD140" s="113"/>
      <c r="GE140" s="113"/>
      <c r="GF140" s="113"/>
      <c r="GG140" s="113"/>
      <c r="GH140" s="113"/>
      <c r="GI140" s="113"/>
      <c r="GJ140" s="113"/>
      <c r="GK140" s="113"/>
      <c r="GL140" s="113"/>
      <c r="GM140" s="113"/>
      <c r="GN140" s="113"/>
      <c r="GO140" s="113"/>
      <c r="GP140" s="113"/>
      <c r="GQ140" s="113"/>
      <c r="GR140" s="113"/>
      <c r="GS140" s="113"/>
      <c r="GT140" s="113"/>
      <c r="GU140" s="113"/>
      <c r="GV140" s="113"/>
      <c r="GW140" s="113"/>
      <c r="GX140" s="113"/>
      <c r="GY140" s="113"/>
      <c r="GZ140" s="113"/>
      <c r="HA140" s="113"/>
      <c r="HB140" s="113"/>
      <c r="HC140" s="113"/>
      <c r="HD140" s="113"/>
      <c r="HE140" s="113"/>
      <c r="HF140" s="113"/>
      <c r="HG140" s="113"/>
      <c r="HH140" s="113"/>
      <c r="HI140" s="113"/>
      <c r="HJ140" s="113"/>
      <c r="HK140" s="113"/>
      <c r="HL140" s="113"/>
      <c r="HM140" s="113"/>
      <c r="HN140" s="113"/>
      <c r="HO140" s="113"/>
      <c r="HP140" s="113"/>
      <c r="HQ140" s="113"/>
      <c r="HR140" s="113"/>
      <c r="HS140" s="113"/>
      <c r="HT140" s="113"/>
      <c r="HU140" s="113"/>
    </row>
    <row r="141" spans="1:229" s="140" customFormat="1" ht="12.95">
      <c r="A141" s="113"/>
      <c r="B141" s="146" t="s">
        <v>139</v>
      </c>
      <c r="C141" s="146"/>
      <c r="D141" s="146"/>
      <c r="E141" s="146" t="s">
        <v>140</v>
      </c>
      <c r="F141" s="157"/>
      <c r="G141" s="110"/>
      <c r="H141" s="148" t="s">
        <v>141</v>
      </c>
      <c r="I141" s="158" t="s">
        <v>137</v>
      </c>
      <c r="J141" s="110"/>
      <c r="K141" s="149" t="s">
        <v>141</v>
      </c>
      <c r="L141" s="150" t="s">
        <v>137</v>
      </c>
      <c r="M141" s="151" t="s">
        <v>137</v>
      </c>
      <c r="N141" s="150"/>
      <c r="O141" s="231"/>
      <c r="P141" s="110"/>
      <c r="Q141" s="152">
        <f t="shared" si="39"/>
        <v>0</v>
      </c>
      <c r="R141" s="153">
        <f t="shared" si="40"/>
        <v>0</v>
      </c>
      <c r="S141" s="153">
        <f t="shared" si="41"/>
        <v>0</v>
      </c>
      <c r="T141" s="153">
        <f t="shared" si="42"/>
        <v>0</v>
      </c>
      <c r="U141" s="153">
        <f t="shared" si="43"/>
        <v>0</v>
      </c>
      <c r="V141" s="154">
        <f t="shared" si="44"/>
        <v>0</v>
      </c>
      <c r="W141" s="116"/>
      <c r="X141" s="155">
        <f t="shared" si="29"/>
        <v>0</v>
      </c>
      <c r="Y141" s="156">
        <f t="shared" si="30"/>
        <v>0</v>
      </c>
      <c r="Z141" s="156">
        <f t="shared" si="31"/>
        <v>0</v>
      </c>
      <c r="AA141" s="156">
        <f t="shared" si="32"/>
        <v>0</v>
      </c>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c r="CN141" s="113"/>
      <c r="CO141" s="113"/>
      <c r="CP141" s="113"/>
      <c r="CQ141" s="113"/>
      <c r="CR141" s="113"/>
      <c r="CS141" s="113"/>
      <c r="CT141" s="113"/>
      <c r="CU141" s="113"/>
      <c r="CV141" s="113"/>
      <c r="CW141" s="113"/>
      <c r="CX141" s="113"/>
      <c r="CY141" s="113"/>
      <c r="CZ141" s="113"/>
      <c r="DA141" s="113"/>
      <c r="DB141" s="113"/>
      <c r="DC141" s="113"/>
      <c r="DD141" s="113"/>
      <c r="DE141" s="113"/>
      <c r="DF141" s="113"/>
      <c r="DG141" s="113"/>
      <c r="DH141" s="113"/>
      <c r="DI141" s="113"/>
      <c r="DJ141" s="113"/>
      <c r="DK141" s="113"/>
      <c r="DL141" s="113"/>
      <c r="DM141" s="113"/>
      <c r="DN141" s="113"/>
      <c r="DO141" s="113"/>
      <c r="DP141" s="113"/>
      <c r="DQ141" s="113"/>
      <c r="DR141" s="113"/>
      <c r="DS141" s="113"/>
      <c r="DT141" s="113"/>
      <c r="DU141" s="113"/>
      <c r="DV141" s="113"/>
      <c r="DW141" s="113"/>
      <c r="DX141" s="113"/>
      <c r="DY141" s="113"/>
      <c r="DZ141" s="113"/>
      <c r="EA141" s="113"/>
      <c r="EB141" s="113"/>
      <c r="EC141" s="113"/>
      <c r="ED141" s="113"/>
      <c r="EE141" s="113"/>
      <c r="EF141" s="113"/>
      <c r="EG141" s="113"/>
      <c r="EH141" s="113"/>
      <c r="EI141" s="113"/>
      <c r="EJ141" s="113"/>
      <c r="EK141" s="113"/>
      <c r="EL141" s="113"/>
      <c r="EM141" s="113"/>
      <c r="EN141" s="113"/>
      <c r="EO141" s="113"/>
      <c r="EP141" s="113"/>
      <c r="EQ141" s="113"/>
      <c r="ER141" s="113"/>
      <c r="ES141" s="113"/>
      <c r="ET141" s="113"/>
      <c r="EU141" s="113"/>
      <c r="EV141" s="113"/>
      <c r="EW141" s="113"/>
      <c r="EX141" s="113"/>
      <c r="EY141" s="113"/>
      <c r="EZ141" s="113"/>
      <c r="FA141" s="113"/>
      <c r="FB141" s="113"/>
      <c r="FC141" s="113"/>
      <c r="FD141" s="113"/>
      <c r="FE141" s="113"/>
      <c r="FF141" s="113"/>
      <c r="FG141" s="113"/>
      <c r="FH141" s="113"/>
      <c r="FI141" s="113"/>
      <c r="FJ141" s="113"/>
      <c r="FK141" s="113"/>
      <c r="FL141" s="113"/>
      <c r="FM141" s="113"/>
      <c r="FN141" s="113"/>
      <c r="FO141" s="113"/>
      <c r="FP141" s="113"/>
      <c r="FQ141" s="113"/>
      <c r="FR141" s="113"/>
      <c r="FS141" s="113"/>
      <c r="FT141" s="113"/>
      <c r="FU141" s="113"/>
      <c r="FV141" s="113"/>
      <c r="FW141" s="113"/>
      <c r="FX141" s="113"/>
      <c r="FY141" s="113"/>
      <c r="FZ141" s="113"/>
      <c r="GA141" s="113"/>
      <c r="GB141" s="113"/>
      <c r="GC141" s="113"/>
      <c r="GD141" s="113"/>
      <c r="GE141" s="113"/>
      <c r="GF141" s="113"/>
      <c r="GG141" s="113"/>
      <c r="GH141" s="113"/>
      <c r="GI141" s="113"/>
      <c r="GJ141" s="113"/>
      <c r="GK141" s="113"/>
      <c r="GL141" s="113"/>
      <c r="GM141" s="113"/>
      <c r="GN141" s="113"/>
      <c r="GO141" s="113"/>
      <c r="GP141" s="113"/>
      <c r="GQ141" s="113"/>
      <c r="GR141" s="113"/>
      <c r="GS141" s="113"/>
      <c r="GT141" s="113"/>
      <c r="GU141" s="113"/>
      <c r="GV141" s="113"/>
      <c r="GW141" s="113"/>
      <c r="GX141" s="113"/>
      <c r="GY141" s="113"/>
      <c r="GZ141" s="113"/>
      <c r="HA141" s="113"/>
      <c r="HB141" s="113"/>
      <c r="HC141" s="113"/>
      <c r="HD141" s="113"/>
      <c r="HE141" s="113"/>
      <c r="HF141" s="113"/>
      <c r="HG141" s="113"/>
      <c r="HH141" s="113"/>
      <c r="HI141" s="113"/>
      <c r="HJ141" s="113"/>
      <c r="HK141" s="113"/>
      <c r="HL141" s="113"/>
      <c r="HM141" s="113"/>
      <c r="HN141" s="113"/>
      <c r="HO141" s="113"/>
      <c r="HP141" s="113"/>
      <c r="HQ141" s="113"/>
      <c r="HR141" s="113"/>
      <c r="HS141" s="113"/>
      <c r="HT141" s="113"/>
      <c r="HU141" s="113"/>
    </row>
    <row r="142" spans="1:229" s="140" customFormat="1" ht="12.95">
      <c r="A142" s="113"/>
      <c r="B142" s="146" t="s">
        <v>139</v>
      </c>
      <c r="C142" s="146"/>
      <c r="D142" s="146"/>
      <c r="E142" s="146" t="s">
        <v>140</v>
      </c>
      <c r="F142" s="157"/>
      <c r="G142" s="110"/>
      <c r="H142" s="148" t="s">
        <v>141</v>
      </c>
      <c r="I142" s="158" t="s">
        <v>137</v>
      </c>
      <c r="J142" s="110"/>
      <c r="K142" s="149" t="s">
        <v>141</v>
      </c>
      <c r="L142" s="150" t="s">
        <v>137</v>
      </c>
      <c r="M142" s="151" t="s">
        <v>137</v>
      </c>
      <c r="N142" s="150"/>
      <c r="O142" s="231"/>
      <c r="P142" s="110"/>
      <c r="Q142" s="152">
        <f t="shared" si="39"/>
        <v>0</v>
      </c>
      <c r="R142" s="153">
        <f t="shared" si="40"/>
        <v>0</v>
      </c>
      <c r="S142" s="153">
        <f t="shared" si="41"/>
        <v>0</v>
      </c>
      <c r="T142" s="153">
        <f t="shared" si="42"/>
        <v>0</v>
      </c>
      <c r="U142" s="153">
        <f t="shared" si="43"/>
        <v>0</v>
      </c>
      <c r="V142" s="154">
        <f t="shared" si="44"/>
        <v>0</v>
      </c>
      <c r="W142" s="116"/>
      <c r="X142" s="155">
        <f t="shared" si="29"/>
        <v>0</v>
      </c>
      <c r="Y142" s="156">
        <f t="shared" si="30"/>
        <v>0</v>
      </c>
      <c r="Z142" s="156">
        <f t="shared" si="31"/>
        <v>0</v>
      </c>
      <c r="AA142" s="156">
        <f t="shared" si="32"/>
        <v>0</v>
      </c>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c r="CN142" s="113"/>
      <c r="CO142" s="113"/>
      <c r="CP142" s="113"/>
      <c r="CQ142" s="113"/>
      <c r="CR142" s="113"/>
      <c r="CS142" s="113"/>
      <c r="CT142" s="113"/>
      <c r="CU142" s="113"/>
      <c r="CV142" s="113"/>
      <c r="CW142" s="113"/>
      <c r="CX142" s="113"/>
      <c r="CY142" s="113"/>
      <c r="CZ142" s="113"/>
      <c r="DA142" s="113"/>
      <c r="DB142" s="113"/>
      <c r="DC142" s="113"/>
      <c r="DD142" s="113"/>
      <c r="DE142" s="113"/>
      <c r="DF142" s="113"/>
      <c r="DG142" s="113"/>
      <c r="DH142" s="113"/>
      <c r="DI142" s="113"/>
      <c r="DJ142" s="113"/>
      <c r="DK142" s="113"/>
      <c r="DL142" s="113"/>
      <c r="DM142" s="113"/>
      <c r="DN142" s="113"/>
      <c r="DO142" s="113"/>
      <c r="DP142" s="113"/>
      <c r="DQ142" s="113"/>
      <c r="DR142" s="113"/>
      <c r="DS142" s="113"/>
      <c r="DT142" s="113"/>
      <c r="DU142" s="113"/>
      <c r="DV142" s="113"/>
      <c r="DW142" s="113"/>
      <c r="DX142" s="113"/>
      <c r="DY142" s="113"/>
      <c r="DZ142" s="113"/>
      <c r="EA142" s="113"/>
      <c r="EB142" s="113"/>
      <c r="EC142" s="113"/>
      <c r="ED142" s="113"/>
      <c r="EE142" s="113"/>
      <c r="EF142" s="113"/>
      <c r="EG142" s="113"/>
      <c r="EH142" s="113"/>
      <c r="EI142" s="113"/>
      <c r="EJ142" s="113"/>
      <c r="EK142" s="113"/>
      <c r="EL142" s="113"/>
      <c r="EM142" s="113"/>
      <c r="EN142" s="113"/>
      <c r="EO142" s="113"/>
      <c r="EP142" s="113"/>
      <c r="EQ142" s="113"/>
      <c r="ER142" s="113"/>
      <c r="ES142" s="113"/>
      <c r="ET142" s="113"/>
      <c r="EU142" s="113"/>
      <c r="EV142" s="113"/>
      <c r="EW142" s="113"/>
      <c r="EX142" s="113"/>
      <c r="EY142" s="113"/>
      <c r="EZ142" s="113"/>
      <c r="FA142" s="113"/>
      <c r="FB142" s="113"/>
      <c r="FC142" s="113"/>
      <c r="FD142" s="113"/>
      <c r="FE142" s="113"/>
      <c r="FF142" s="113"/>
      <c r="FG142" s="113"/>
      <c r="FH142" s="113"/>
      <c r="FI142" s="113"/>
      <c r="FJ142" s="113"/>
      <c r="FK142" s="113"/>
      <c r="FL142" s="113"/>
      <c r="FM142" s="113"/>
      <c r="FN142" s="113"/>
      <c r="FO142" s="113"/>
      <c r="FP142" s="113"/>
      <c r="FQ142" s="113"/>
      <c r="FR142" s="113"/>
      <c r="FS142" s="113"/>
      <c r="FT142" s="113"/>
      <c r="FU142" s="113"/>
      <c r="FV142" s="113"/>
      <c r="FW142" s="113"/>
      <c r="FX142" s="113"/>
      <c r="FY142" s="113"/>
      <c r="FZ142" s="113"/>
      <c r="GA142" s="113"/>
      <c r="GB142" s="113"/>
      <c r="GC142" s="113"/>
      <c r="GD142" s="113"/>
      <c r="GE142" s="113"/>
      <c r="GF142" s="113"/>
      <c r="GG142" s="113"/>
      <c r="GH142" s="113"/>
      <c r="GI142" s="113"/>
      <c r="GJ142" s="113"/>
      <c r="GK142" s="113"/>
      <c r="GL142" s="113"/>
      <c r="GM142" s="113"/>
      <c r="GN142" s="113"/>
      <c r="GO142" s="113"/>
      <c r="GP142" s="113"/>
      <c r="GQ142" s="113"/>
      <c r="GR142" s="113"/>
      <c r="GS142" s="113"/>
      <c r="GT142" s="113"/>
      <c r="GU142" s="113"/>
      <c r="GV142" s="113"/>
      <c r="GW142" s="113"/>
      <c r="GX142" s="113"/>
      <c r="GY142" s="113"/>
      <c r="GZ142" s="113"/>
      <c r="HA142" s="113"/>
      <c r="HB142" s="113"/>
      <c r="HC142" s="113"/>
      <c r="HD142" s="113"/>
      <c r="HE142" s="113"/>
      <c r="HF142" s="113"/>
      <c r="HG142" s="113"/>
      <c r="HH142" s="113"/>
      <c r="HI142" s="113"/>
      <c r="HJ142" s="113"/>
      <c r="HK142" s="113"/>
      <c r="HL142" s="113"/>
      <c r="HM142" s="113"/>
      <c r="HN142" s="113"/>
      <c r="HO142" s="113"/>
      <c r="HP142" s="113"/>
      <c r="HQ142" s="113"/>
      <c r="HR142" s="113"/>
      <c r="HS142" s="113"/>
      <c r="HT142" s="113"/>
      <c r="HU142" s="113"/>
    </row>
    <row r="143" spans="1:229" s="140" customFormat="1" ht="12.95">
      <c r="A143" s="113"/>
      <c r="B143" s="146" t="s">
        <v>139</v>
      </c>
      <c r="C143" s="146"/>
      <c r="D143" s="146"/>
      <c r="E143" s="146" t="s">
        <v>140</v>
      </c>
      <c r="F143" s="157"/>
      <c r="G143" s="110"/>
      <c r="H143" s="148" t="s">
        <v>141</v>
      </c>
      <c r="I143" s="158" t="s">
        <v>137</v>
      </c>
      <c r="J143" s="110"/>
      <c r="K143" s="149" t="s">
        <v>141</v>
      </c>
      <c r="L143" s="150" t="s">
        <v>137</v>
      </c>
      <c r="M143" s="151" t="s">
        <v>137</v>
      </c>
      <c r="N143" s="150"/>
      <c r="O143" s="231"/>
      <c r="P143" s="110"/>
      <c r="Q143" s="152">
        <f t="shared" si="39"/>
        <v>0</v>
      </c>
      <c r="R143" s="153">
        <f t="shared" si="40"/>
        <v>0</v>
      </c>
      <c r="S143" s="153">
        <f t="shared" si="41"/>
        <v>0</v>
      </c>
      <c r="T143" s="153">
        <f t="shared" si="42"/>
        <v>0</v>
      </c>
      <c r="U143" s="153">
        <f t="shared" si="43"/>
        <v>0</v>
      </c>
      <c r="V143" s="154">
        <f t="shared" si="44"/>
        <v>0</v>
      </c>
      <c r="W143" s="116"/>
      <c r="X143" s="155">
        <f t="shared" si="29"/>
        <v>0</v>
      </c>
      <c r="Y143" s="156">
        <f t="shared" si="30"/>
        <v>0</v>
      </c>
      <c r="Z143" s="156">
        <f t="shared" si="31"/>
        <v>0</v>
      </c>
      <c r="AA143" s="156">
        <f t="shared" si="32"/>
        <v>0</v>
      </c>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3"/>
      <c r="CK143" s="113"/>
      <c r="CL143" s="113"/>
      <c r="CM143" s="113"/>
      <c r="CN143" s="113"/>
      <c r="CO143" s="113"/>
      <c r="CP143" s="113"/>
      <c r="CQ143" s="113"/>
      <c r="CR143" s="113"/>
      <c r="CS143" s="113"/>
      <c r="CT143" s="113"/>
      <c r="CU143" s="113"/>
      <c r="CV143" s="113"/>
      <c r="CW143" s="113"/>
      <c r="CX143" s="113"/>
      <c r="CY143" s="113"/>
      <c r="CZ143" s="113"/>
      <c r="DA143" s="113"/>
      <c r="DB143" s="113"/>
      <c r="DC143" s="113"/>
      <c r="DD143" s="113"/>
      <c r="DE143" s="113"/>
      <c r="DF143" s="113"/>
      <c r="DG143" s="113"/>
      <c r="DH143" s="113"/>
      <c r="DI143" s="113"/>
      <c r="DJ143" s="113"/>
      <c r="DK143" s="113"/>
      <c r="DL143" s="113"/>
      <c r="DM143" s="113"/>
      <c r="DN143" s="113"/>
      <c r="DO143" s="113"/>
      <c r="DP143" s="113"/>
      <c r="DQ143" s="113"/>
      <c r="DR143" s="113"/>
      <c r="DS143" s="113"/>
      <c r="DT143" s="113"/>
      <c r="DU143" s="113"/>
      <c r="DV143" s="113"/>
      <c r="DW143" s="113"/>
      <c r="DX143" s="113"/>
      <c r="DY143" s="113"/>
      <c r="DZ143" s="113"/>
      <c r="EA143" s="113"/>
      <c r="EB143" s="113"/>
      <c r="EC143" s="113"/>
      <c r="ED143" s="113"/>
      <c r="EE143" s="113"/>
      <c r="EF143" s="113"/>
      <c r="EG143" s="113"/>
      <c r="EH143" s="113"/>
      <c r="EI143" s="113"/>
      <c r="EJ143" s="113"/>
      <c r="EK143" s="113"/>
      <c r="EL143" s="113"/>
      <c r="EM143" s="113"/>
      <c r="EN143" s="113"/>
      <c r="EO143" s="113"/>
      <c r="EP143" s="113"/>
      <c r="EQ143" s="113"/>
      <c r="ER143" s="113"/>
      <c r="ES143" s="113"/>
      <c r="ET143" s="113"/>
      <c r="EU143" s="113"/>
      <c r="EV143" s="113"/>
      <c r="EW143" s="113"/>
      <c r="EX143" s="113"/>
      <c r="EY143" s="113"/>
      <c r="EZ143" s="113"/>
      <c r="FA143" s="113"/>
      <c r="FB143" s="113"/>
      <c r="FC143" s="113"/>
      <c r="FD143" s="113"/>
      <c r="FE143" s="113"/>
      <c r="FF143" s="113"/>
      <c r="FG143" s="113"/>
      <c r="FH143" s="113"/>
      <c r="FI143" s="113"/>
      <c r="FJ143" s="113"/>
      <c r="FK143" s="113"/>
      <c r="FL143" s="113"/>
      <c r="FM143" s="113"/>
      <c r="FN143" s="113"/>
      <c r="FO143" s="113"/>
      <c r="FP143" s="113"/>
      <c r="FQ143" s="113"/>
      <c r="FR143" s="113"/>
      <c r="FS143" s="113"/>
      <c r="FT143" s="113"/>
      <c r="FU143" s="113"/>
      <c r="FV143" s="113"/>
      <c r="FW143" s="113"/>
      <c r="FX143" s="113"/>
      <c r="FY143" s="113"/>
      <c r="FZ143" s="113"/>
      <c r="GA143" s="113"/>
      <c r="GB143" s="113"/>
      <c r="GC143" s="113"/>
      <c r="GD143" s="113"/>
      <c r="GE143" s="113"/>
      <c r="GF143" s="113"/>
      <c r="GG143" s="113"/>
      <c r="GH143" s="113"/>
      <c r="GI143" s="113"/>
      <c r="GJ143" s="113"/>
      <c r="GK143" s="113"/>
      <c r="GL143" s="113"/>
      <c r="GM143" s="113"/>
      <c r="GN143" s="113"/>
      <c r="GO143" s="113"/>
      <c r="GP143" s="113"/>
      <c r="GQ143" s="113"/>
      <c r="GR143" s="113"/>
      <c r="GS143" s="113"/>
      <c r="GT143" s="113"/>
      <c r="GU143" s="113"/>
      <c r="GV143" s="113"/>
      <c r="GW143" s="113"/>
      <c r="GX143" s="113"/>
      <c r="GY143" s="113"/>
      <c r="GZ143" s="113"/>
      <c r="HA143" s="113"/>
      <c r="HB143" s="113"/>
      <c r="HC143" s="113"/>
      <c r="HD143" s="113"/>
      <c r="HE143" s="113"/>
      <c r="HF143" s="113"/>
      <c r="HG143" s="113"/>
      <c r="HH143" s="113"/>
      <c r="HI143" s="113"/>
      <c r="HJ143" s="113"/>
      <c r="HK143" s="113"/>
      <c r="HL143" s="113"/>
      <c r="HM143" s="113"/>
      <c r="HN143" s="113"/>
      <c r="HO143" s="113"/>
      <c r="HP143" s="113"/>
      <c r="HQ143" s="113"/>
      <c r="HR143" s="113"/>
      <c r="HS143" s="113"/>
      <c r="HT143" s="113"/>
      <c r="HU143" s="113"/>
    </row>
    <row r="144" spans="1:229" s="140" customFormat="1" ht="12.95">
      <c r="A144" s="113"/>
      <c r="B144" s="146" t="s">
        <v>139</v>
      </c>
      <c r="C144" s="146"/>
      <c r="D144" s="146"/>
      <c r="E144" s="146" t="s">
        <v>140</v>
      </c>
      <c r="F144" s="157"/>
      <c r="G144" s="110"/>
      <c r="H144" s="148" t="s">
        <v>141</v>
      </c>
      <c r="I144" s="158" t="s">
        <v>137</v>
      </c>
      <c r="J144" s="110"/>
      <c r="K144" s="149" t="s">
        <v>141</v>
      </c>
      <c r="L144" s="150" t="s">
        <v>137</v>
      </c>
      <c r="M144" s="151" t="s">
        <v>137</v>
      </c>
      <c r="N144" s="150"/>
      <c r="O144" s="231"/>
      <c r="P144" s="110"/>
      <c r="Q144" s="152">
        <f t="shared" si="39"/>
        <v>0</v>
      </c>
      <c r="R144" s="153">
        <f t="shared" si="40"/>
        <v>0</v>
      </c>
      <c r="S144" s="153">
        <f t="shared" si="41"/>
        <v>0</v>
      </c>
      <c r="T144" s="153">
        <f t="shared" si="42"/>
        <v>0</v>
      </c>
      <c r="U144" s="153">
        <f t="shared" si="43"/>
        <v>0</v>
      </c>
      <c r="V144" s="154">
        <f t="shared" si="44"/>
        <v>0</v>
      </c>
      <c r="W144" s="116"/>
      <c r="X144" s="155">
        <f t="shared" si="29"/>
        <v>0</v>
      </c>
      <c r="Y144" s="156">
        <f t="shared" si="30"/>
        <v>0</v>
      </c>
      <c r="Z144" s="156">
        <f t="shared" si="31"/>
        <v>0</v>
      </c>
      <c r="AA144" s="156">
        <f t="shared" si="32"/>
        <v>0</v>
      </c>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c r="CN144" s="113"/>
      <c r="CO144" s="113"/>
      <c r="CP144" s="113"/>
      <c r="CQ144" s="113"/>
      <c r="CR144" s="113"/>
      <c r="CS144" s="113"/>
      <c r="CT144" s="113"/>
      <c r="CU144" s="113"/>
      <c r="CV144" s="113"/>
      <c r="CW144" s="113"/>
      <c r="CX144" s="113"/>
      <c r="CY144" s="113"/>
      <c r="CZ144" s="113"/>
      <c r="DA144" s="113"/>
      <c r="DB144" s="113"/>
      <c r="DC144" s="113"/>
      <c r="DD144" s="113"/>
      <c r="DE144" s="113"/>
      <c r="DF144" s="113"/>
      <c r="DG144" s="113"/>
      <c r="DH144" s="113"/>
      <c r="DI144" s="113"/>
      <c r="DJ144" s="113"/>
      <c r="DK144" s="113"/>
      <c r="DL144" s="113"/>
      <c r="DM144" s="113"/>
      <c r="DN144" s="113"/>
      <c r="DO144" s="113"/>
      <c r="DP144" s="113"/>
      <c r="DQ144" s="113"/>
      <c r="DR144" s="113"/>
      <c r="DS144" s="113"/>
      <c r="DT144" s="113"/>
      <c r="DU144" s="113"/>
      <c r="DV144" s="113"/>
      <c r="DW144" s="113"/>
      <c r="DX144" s="113"/>
      <c r="DY144" s="113"/>
      <c r="DZ144" s="113"/>
      <c r="EA144" s="113"/>
      <c r="EB144" s="113"/>
      <c r="EC144" s="113"/>
      <c r="ED144" s="113"/>
      <c r="EE144" s="113"/>
      <c r="EF144" s="113"/>
      <c r="EG144" s="113"/>
      <c r="EH144" s="113"/>
      <c r="EI144" s="113"/>
      <c r="EJ144" s="113"/>
      <c r="EK144" s="113"/>
      <c r="EL144" s="113"/>
      <c r="EM144" s="113"/>
      <c r="EN144" s="113"/>
      <c r="EO144" s="113"/>
      <c r="EP144" s="113"/>
      <c r="EQ144" s="113"/>
      <c r="ER144" s="113"/>
      <c r="ES144" s="113"/>
      <c r="ET144" s="113"/>
      <c r="EU144" s="113"/>
      <c r="EV144" s="113"/>
      <c r="EW144" s="113"/>
      <c r="EX144" s="113"/>
      <c r="EY144" s="113"/>
      <c r="EZ144" s="113"/>
      <c r="FA144" s="113"/>
      <c r="FB144" s="113"/>
      <c r="FC144" s="113"/>
      <c r="FD144" s="113"/>
      <c r="FE144" s="113"/>
      <c r="FF144" s="113"/>
      <c r="FG144" s="113"/>
      <c r="FH144" s="113"/>
      <c r="FI144" s="113"/>
      <c r="FJ144" s="113"/>
      <c r="FK144" s="113"/>
      <c r="FL144" s="113"/>
      <c r="FM144" s="113"/>
      <c r="FN144" s="113"/>
      <c r="FO144" s="113"/>
      <c r="FP144" s="113"/>
      <c r="FQ144" s="113"/>
      <c r="FR144" s="113"/>
      <c r="FS144" s="113"/>
      <c r="FT144" s="113"/>
      <c r="FU144" s="113"/>
      <c r="FV144" s="113"/>
      <c r="FW144" s="113"/>
      <c r="FX144" s="113"/>
      <c r="FY144" s="113"/>
      <c r="FZ144" s="113"/>
      <c r="GA144" s="113"/>
      <c r="GB144" s="113"/>
      <c r="GC144" s="113"/>
      <c r="GD144" s="113"/>
      <c r="GE144" s="113"/>
      <c r="GF144" s="113"/>
      <c r="GG144" s="113"/>
      <c r="GH144" s="113"/>
      <c r="GI144" s="113"/>
      <c r="GJ144" s="113"/>
      <c r="GK144" s="113"/>
      <c r="GL144" s="113"/>
      <c r="GM144" s="113"/>
      <c r="GN144" s="113"/>
      <c r="GO144" s="113"/>
      <c r="GP144" s="113"/>
      <c r="GQ144" s="113"/>
      <c r="GR144" s="113"/>
      <c r="GS144" s="113"/>
      <c r="GT144" s="113"/>
      <c r="GU144" s="113"/>
      <c r="GV144" s="113"/>
      <c r="GW144" s="113"/>
      <c r="GX144" s="113"/>
      <c r="GY144" s="113"/>
      <c r="GZ144" s="113"/>
      <c r="HA144" s="113"/>
      <c r="HB144" s="113"/>
      <c r="HC144" s="113"/>
      <c r="HD144" s="113"/>
      <c r="HE144" s="113"/>
      <c r="HF144" s="113"/>
      <c r="HG144" s="113"/>
      <c r="HH144" s="113"/>
      <c r="HI144" s="113"/>
      <c r="HJ144" s="113"/>
      <c r="HK144" s="113"/>
      <c r="HL144" s="113"/>
      <c r="HM144" s="113"/>
      <c r="HN144" s="113"/>
      <c r="HO144" s="113"/>
      <c r="HP144" s="113"/>
      <c r="HQ144" s="113"/>
      <c r="HR144" s="113"/>
      <c r="HS144" s="113"/>
      <c r="HT144" s="113"/>
      <c r="HU144" s="113"/>
    </row>
    <row r="145" spans="1:229" s="140" customFormat="1" ht="12.95">
      <c r="A145" s="113"/>
      <c r="B145" s="146" t="s">
        <v>139</v>
      </c>
      <c r="C145" s="146"/>
      <c r="D145" s="146"/>
      <c r="E145" s="146" t="s">
        <v>140</v>
      </c>
      <c r="F145" s="157"/>
      <c r="G145" s="110"/>
      <c r="H145" s="148" t="s">
        <v>141</v>
      </c>
      <c r="I145" s="158" t="s">
        <v>137</v>
      </c>
      <c r="J145" s="110"/>
      <c r="K145" s="149" t="s">
        <v>141</v>
      </c>
      <c r="L145" s="150" t="s">
        <v>137</v>
      </c>
      <c r="M145" s="151" t="s">
        <v>137</v>
      </c>
      <c r="N145" s="150"/>
      <c r="O145" s="231"/>
      <c r="P145" s="110"/>
      <c r="Q145" s="152">
        <f t="shared" si="39"/>
        <v>0</v>
      </c>
      <c r="R145" s="153">
        <f t="shared" si="40"/>
        <v>0</v>
      </c>
      <c r="S145" s="153">
        <f t="shared" si="41"/>
        <v>0</v>
      </c>
      <c r="T145" s="153">
        <f t="shared" si="42"/>
        <v>0</v>
      </c>
      <c r="U145" s="153">
        <f t="shared" si="43"/>
        <v>0</v>
      </c>
      <c r="V145" s="154">
        <f t="shared" si="44"/>
        <v>0</v>
      </c>
      <c r="W145" s="116"/>
      <c r="X145" s="155">
        <f t="shared" si="29"/>
        <v>0</v>
      </c>
      <c r="Y145" s="156">
        <f t="shared" si="30"/>
        <v>0</v>
      </c>
      <c r="Z145" s="156">
        <f t="shared" si="31"/>
        <v>0</v>
      </c>
      <c r="AA145" s="156">
        <f t="shared" si="32"/>
        <v>0</v>
      </c>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c r="CU145" s="113"/>
      <c r="CV145" s="113"/>
      <c r="CW145" s="113"/>
      <c r="CX145" s="113"/>
      <c r="CY145" s="113"/>
      <c r="CZ145" s="113"/>
      <c r="DA145" s="113"/>
      <c r="DB145" s="113"/>
      <c r="DC145" s="113"/>
      <c r="DD145" s="113"/>
      <c r="DE145" s="113"/>
      <c r="DF145" s="113"/>
      <c r="DG145" s="113"/>
      <c r="DH145" s="113"/>
      <c r="DI145" s="113"/>
      <c r="DJ145" s="113"/>
      <c r="DK145" s="113"/>
      <c r="DL145" s="113"/>
      <c r="DM145" s="113"/>
      <c r="DN145" s="113"/>
      <c r="DO145" s="113"/>
      <c r="DP145" s="113"/>
      <c r="DQ145" s="113"/>
      <c r="DR145" s="113"/>
      <c r="DS145" s="113"/>
      <c r="DT145" s="113"/>
      <c r="DU145" s="113"/>
      <c r="DV145" s="113"/>
      <c r="DW145" s="113"/>
      <c r="DX145" s="113"/>
      <c r="DY145" s="113"/>
      <c r="DZ145" s="113"/>
      <c r="EA145" s="113"/>
      <c r="EB145" s="113"/>
      <c r="EC145" s="113"/>
      <c r="ED145" s="113"/>
      <c r="EE145" s="113"/>
      <c r="EF145" s="113"/>
      <c r="EG145" s="113"/>
      <c r="EH145" s="113"/>
      <c r="EI145" s="113"/>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3"/>
      <c r="FU145" s="113"/>
      <c r="FV145" s="113"/>
      <c r="FW145" s="113"/>
      <c r="FX145" s="113"/>
      <c r="FY145" s="113"/>
      <c r="FZ145" s="113"/>
      <c r="GA145" s="113"/>
      <c r="GB145" s="113"/>
      <c r="GC145" s="113"/>
      <c r="GD145" s="113"/>
      <c r="GE145" s="113"/>
      <c r="GF145" s="113"/>
      <c r="GG145" s="113"/>
      <c r="GH145" s="113"/>
      <c r="GI145" s="113"/>
      <c r="GJ145" s="113"/>
      <c r="GK145" s="113"/>
      <c r="GL145" s="113"/>
      <c r="GM145" s="113"/>
      <c r="GN145" s="113"/>
      <c r="GO145" s="113"/>
      <c r="GP145" s="113"/>
      <c r="GQ145" s="113"/>
      <c r="GR145" s="113"/>
      <c r="GS145" s="113"/>
      <c r="GT145" s="113"/>
      <c r="GU145" s="113"/>
      <c r="GV145" s="113"/>
      <c r="GW145" s="113"/>
      <c r="GX145" s="113"/>
      <c r="GY145" s="113"/>
      <c r="GZ145" s="113"/>
      <c r="HA145" s="113"/>
      <c r="HB145" s="113"/>
      <c r="HC145" s="113"/>
      <c r="HD145" s="113"/>
      <c r="HE145" s="113"/>
      <c r="HF145" s="113"/>
      <c r="HG145" s="113"/>
      <c r="HH145" s="113"/>
      <c r="HI145" s="113"/>
      <c r="HJ145" s="113"/>
      <c r="HK145" s="113"/>
      <c r="HL145" s="113"/>
      <c r="HM145" s="113"/>
      <c r="HN145" s="113"/>
      <c r="HO145" s="113"/>
      <c r="HP145" s="113"/>
      <c r="HQ145" s="113"/>
      <c r="HR145" s="113"/>
      <c r="HS145" s="113"/>
      <c r="HT145" s="113"/>
      <c r="HU145" s="113"/>
    </row>
    <row r="146" spans="1:229" s="140" customFormat="1" ht="12.95">
      <c r="A146" s="113"/>
      <c r="B146" s="146" t="s">
        <v>139</v>
      </c>
      <c r="C146" s="146"/>
      <c r="D146" s="146"/>
      <c r="E146" s="146" t="s">
        <v>140</v>
      </c>
      <c r="F146" s="157"/>
      <c r="G146" s="110"/>
      <c r="H146" s="148" t="s">
        <v>141</v>
      </c>
      <c r="I146" s="158" t="s">
        <v>137</v>
      </c>
      <c r="J146" s="110"/>
      <c r="K146" s="149" t="s">
        <v>141</v>
      </c>
      <c r="L146" s="150" t="s">
        <v>137</v>
      </c>
      <c r="M146" s="151" t="s">
        <v>137</v>
      </c>
      <c r="N146" s="150"/>
      <c r="O146" s="231"/>
      <c r="P146" s="110"/>
      <c r="Q146" s="152">
        <f t="shared" si="39"/>
        <v>0</v>
      </c>
      <c r="R146" s="153">
        <f t="shared" si="40"/>
        <v>0</v>
      </c>
      <c r="S146" s="153">
        <f t="shared" si="41"/>
        <v>0</v>
      </c>
      <c r="T146" s="153">
        <f t="shared" si="42"/>
        <v>0</v>
      </c>
      <c r="U146" s="153">
        <f t="shared" si="43"/>
        <v>0</v>
      </c>
      <c r="V146" s="154">
        <f t="shared" si="44"/>
        <v>0</v>
      </c>
      <c r="W146" s="116"/>
      <c r="X146" s="155">
        <f t="shared" si="29"/>
        <v>0</v>
      </c>
      <c r="Y146" s="156">
        <f t="shared" si="30"/>
        <v>0</v>
      </c>
      <c r="Z146" s="156">
        <f t="shared" si="31"/>
        <v>0</v>
      </c>
      <c r="AA146" s="156">
        <f t="shared" si="32"/>
        <v>0</v>
      </c>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3"/>
      <c r="CI146" s="113"/>
      <c r="CJ146" s="113"/>
      <c r="CK146" s="113"/>
      <c r="CL146" s="113"/>
      <c r="CM146" s="113"/>
      <c r="CN146" s="113"/>
      <c r="CO146" s="113"/>
      <c r="CP146" s="113"/>
      <c r="CQ146" s="113"/>
      <c r="CR146" s="113"/>
      <c r="CS146" s="113"/>
      <c r="CT146" s="113"/>
      <c r="CU146" s="113"/>
      <c r="CV146" s="113"/>
      <c r="CW146" s="113"/>
      <c r="CX146" s="113"/>
      <c r="CY146" s="113"/>
      <c r="CZ146" s="113"/>
      <c r="DA146" s="113"/>
      <c r="DB146" s="113"/>
      <c r="DC146" s="113"/>
      <c r="DD146" s="113"/>
      <c r="DE146" s="113"/>
      <c r="DF146" s="113"/>
      <c r="DG146" s="113"/>
      <c r="DH146" s="113"/>
      <c r="DI146" s="113"/>
      <c r="DJ146" s="113"/>
      <c r="DK146" s="113"/>
      <c r="DL146" s="113"/>
      <c r="DM146" s="113"/>
      <c r="DN146" s="113"/>
      <c r="DO146" s="113"/>
      <c r="DP146" s="113"/>
      <c r="DQ146" s="113"/>
      <c r="DR146" s="113"/>
      <c r="DS146" s="113"/>
      <c r="DT146" s="113"/>
      <c r="DU146" s="113"/>
      <c r="DV146" s="113"/>
      <c r="DW146" s="113"/>
      <c r="DX146" s="113"/>
      <c r="DY146" s="113"/>
      <c r="DZ146" s="113"/>
      <c r="EA146" s="113"/>
      <c r="EB146" s="113"/>
      <c r="EC146" s="113"/>
      <c r="ED146" s="113"/>
      <c r="EE146" s="113"/>
      <c r="EF146" s="113"/>
      <c r="EG146" s="113"/>
      <c r="EH146" s="113"/>
      <c r="EI146" s="113"/>
      <c r="EJ146" s="113"/>
      <c r="EK146" s="113"/>
      <c r="EL146" s="113"/>
      <c r="EM146" s="113"/>
      <c r="EN146" s="113"/>
      <c r="EO146" s="113"/>
      <c r="EP146" s="113"/>
      <c r="EQ146" s="113"/>
      <c r="ER146" s="113"/>
      <c r="ES146" s="113"/>
      <c r="ET146" s="113"/>
      <c r="EU146" s="113"/>
      <c r="EV146" s="113"/>
      <c r="EW146" s="113"/>
      <c r="EX146" s="113"/>
      <c r="EY146" s="113"/>
      <c r="EZ146" s="113"/>
      <c r="FA146" s="113"/>
      <c r="FB146" s="113"/>
      <c r="FC146" s="113"/>
      <c r="FD146" s="113"/>
      <c r="FE146" s="113"/>
      <c r="FF146" s="113"/>
      <c r="FG146" s="113"/>
      <c r="FH146" s="113"/>
      <c r="FI146" s="113"/>
      <c r="FJ146" s="113"/>
      <c r="FK146" s="113"/>
      <c r="FL146" s="113"/>
      <c r="FM146" s="113"/>
      <c r="FN146" s="113"/>
      <c r="FO146" s="113"/>
      <c r="FP146" s="113"/>
      <c r="FQ146" s="113"/>
      <c r="FR146" s="113"/>
      <c r="FS146" s="113"/>
      <c r="FT146" s="113"/>
      <c r="FU146" s="113"/>
      <c r="FV146" s="113"/>
      <c r="FW146" s="113"/>
      <c r="FX146" s="113"/>
      <c r="FY146" s="113"/>
      <c r="FZ146" s="113"/>
      <c r="GA146" s="113"/>
      <c r="GB146" s="113"/>
      <c r="GC146" s="113"/>
      <c r="GD146" s="113"/>
      <c r="GE146" s="113"/>
      <c r="GF146" s="113"/>
      <c r="GG146" s="113"/>
      <c r="GH146" s="113"/>
      <c r="GI146" s="113"/>
      <c r="GJ146" s="113"/>
      <c r="GK146" s="113"/>
      <c r="GL146" s="113"/>
      <c r="GM146" s="113"/>
      <c r="GN146" s="113"/>
      <c r="GO146" s="113"/>
      <c r="GP146" s="113"/>
      <c r="GQ146" s="113"/>
      <c r="GR146" s="113"/>
      <c r="GS146" s="113"/>
      <c r="GT146" s="113"/>
      <c r="GU146" s="113"/>
      <c r="GV146" s="113"/>
      <c r="GW146" s="113"/>
      <c r="GX146" s="113"/>
      <c r="GY146" s="113"/>
      <c r="GZ146" s="113"/>
      <c r="HA146" s="113"/>
      <c r="HB146" s="113"/>
      <c r="HC146" s="113"/>
      <c r="HD146" s="113"/>
      <c r="HE146" s="113"/>
      <c r="HF146" s="113"/>
      <c r="HG146" s="113"/>
      <c r="HH146" s="113"/>
      <c r="HI146" s="113"/>
      <c r="HJ146" s="113"/>
      <c r="HK146" s="113"/>
      <c r="HL146" s="113"/>
      <c r="HM146" s="113"/>
      <c r="HN146" s="113"/>
      <c r="HO146" s="113"/>
      <c r="HP146" s="113"/>
      <c r="HQ146" s="113"/>
      <c r="HR146" s="113"/>
      <c r="HS146" s="113"/>
      <c r="HT146" s="113"/>
      <c r="HU146" s="113"/>
    </row>
    <row r="147" spans="1:229" s="140" customFormat="1" ht="12.95">
      <c r="A147" s="113"/>
      <c r="B147" s="146" t="s">
        <v>139</v>
      </c>
      <c r="C147" s="146"/>
      <c r="D147" s="146"/>
      <c r="E147" s="146" t="s">
        <v>140</v>
      </c>
      <c r="F147" s="157"/>
      <c r="G147" s="110"/>
      <c r="H147" s="148" t="s">
        <v>141</v>
      </c>
      <c r="I147" s="158" t="s">
        <v>137</v>
      </c>
      <c r="J147" s="110"/>
      <c r="K147" s="149" t="s">
        <v>141</v>
      </c>
      <c r="L147" s="150" t="s">
        <v>137</v>
      </c>
      <c r="M147" s="151" t="s">
        <v>137</v>
      </c>
      <c r="N147" s="150"/>
      <c r="O147" s="231"/>
      <c r="P147" s="110"/>
      <c r="Q147" s="152">
        <f t="shared" si="39"/>
        <v>0</v>
      </c>
      <c r="R147" s="153">
        <f t="shared" si="40"/>
        <v>0</v>
      </c>
      <c r="S147" s="153">
        <f t="shared" si="41"/>
        <v>0</v>
      </c>
      <c r="T147" s="153">
        <f t="shared" si="42"/>
        <v>0</v>
      </c>
      <c r="U147" s="153">
        <f t="shared" si="43"/>
        <v>0</v>
      </c>
      <c r="V147" s="154">
        <f t="shared" si="44"/>
        <v>0</v>
      </c>
      <c r="W147" s="116"/>
      <c r="X147" s="155">
        <f t="shared" si="29"/>
        <v>0</v>
      </c>
      <c r="Y147" s="156">
        <f t="shared" si="30"/>
        <v>0</v>
      </c>
      <c r="Z147" s="156">
        <f t="shared" si="31"/>
        <v>0</v>
      </c>
      <c r="AA147" s="156">
        <f t="shared" si="32"/>
        <v>0</v>
      </c>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c r="DN147" s="113"/>
      <c r="DO147" s="113"/>
      <c r="DP147" s="113"/>
      <c r="DQ147" s="113"/>
      <c r="DR147" s="113"/>
      <c r="DS147" s="113"/>
      <c r="DT147" s="113"/>
      <c r="DU147" s="113"/>
      <c r="DV147" s="113"/>
      <c r="DW147" s="113"/>
      <c r="DX147" s="113"/>
      <c r="DY147" s="113"/>
      <c r="DZ147" s="113"/>
      <c r="EA147" s="113"/>
      <c r="EB147" s="113"/>
      <c r="EC147" s="113"/>
      <c r="ED147" s="113"/>
      <c r="EE147" s="113"/>
      <c r="EF147" s="113"/>
      <c r="EG147" s="113"/>
      <c r="EH147" s="113"/>
      <c r="EI147" s="113"/>
      <c r="EJ147" s="113"/>
      <c r="EK147" s="113"/>
      <c r="EL147" s="113"/>
      <c r="EM147" s="113"/>
      <c r="EN147" s="113"/>
      <c r="EO147" s="113"/>
      <c r="EP147" s="113"/>
      <c r="EQ147" s="113"/>
      <c r="ER147" s="113"/>
      <c r="ES147" s="113"/>
      <c r="ET147" s="113"/>
      <c r="EU147" s="113"/>
      <c r="EV147" s="113"/>
      <c r="EW147" s="113"/>
      <c r="EX147" s="113"/>
      <c r="EY147" s="113"/>
      <c r="EZ147" s="113"/>
      <c r="FA147" s="113"/>
      <c r="FB147" s="113"/>
      <c r="FC147" s="113"/>
      <c r="FD147" s="113"/>
      <c r="FE147" s="113"/>
      <c r="FF147" s="113"/>
      <c r="FG147" s="113"/>
      <c r="FH147" s="113"/>
      <c r="FI147" s="113"/>
      <c r="FJ147" s="113"/>
      <c r="FK147" s="113"/>
      <c r="FL147" s="113"/>
      <c r="FM147" s="113"/>
      <c r="FN147" s="113"/>
      <c r="FO147" s="113"/>
      <c r="FP147" s="113"/>
      <c r="FQ147" s="113"/>
      <c r="FR147" s="113"/>
      <c r="FS147" s="113"/>
      <c r="FT147" s="113"/>
      <c r="FU147" s="113"/>
      <c r="FV147" s="113"/>
      <c r="FW147" s="113"/>
      <c r="FX147" s="113"/>
      <c r="FY147" s="113"/>
      <c r="FZ147" s="113"/>
      <c r="GA147" s="113"/>
      <c r="GB147" s="113"/>
      <c r="GC147" s="113"/>
      <c r="GD147" s="113"/>
      <c r="GE147" s="113"/>
      <c r="GF147" s="113"/>
      <c r="GG147" s="113"/>
      <c r="GH147" s="113"/>
      <c r="GI147" s="113"/>
      <c r="GJ147" s="113"/>
      <c r="GK147" s="113"/>
      <c r="GL147" s="113"/>
      <c r="GM147" s="113"/>
      <c r="GN147" s="113"/>
      <c r="GO147" s="113"/>
      <c r="GP147" s="113"/>
      <c r="GQ147" s="113"/>
      <c r="GR147" s="113"/>
      <c r="GS147" s="113"/>
      <c r="GT147" s="113"/>
      <c r="GU147" s="113"/>
      <c r="GV147" s="113"/>
      <c r="GW147" s="113"/>
      <c r="GX147" s="113"/>
      <c r="GY147" s="113"/>
      <c r="GZ147" s="113"/>
      <c r="HA147" s="113"/>
      <c r="HB147" s="113"/>
      <c r="HC147" s="113"/>
      <c r="HD147" s="113"/>
      <c r="HE147" s="113"/>
      <c r="HF147" s="113"/>
      <c r="HG147" s="113"/>
      <c r="HH147" s="113"/>
      <c r="HI147" s="113"/>
      <c r="HJ147" s="113"/>
      <c r="HK147" s="113"/>
      <c r="HL147" s="113"/>
      <c r="HM147" s="113"/>
      <c r="HN147" s="113"/>
      <c r="HO147" s="113"/>
      <c r="HP147" s="113"/>
      <c r="HQ147" s="113"/>
      <c r="HR147" s="113"/>
      <c r="HS147" s="113"/>
      <c r="HT147" s="113"/>
      <c r="HU147" s="113"/>
    </row>
    <row r="148" spans="1:229" s="140" customFormat="1" ht="12.95">
      <c r="A148" s="113"/>
      <c r="B148" s="146" t="s">
        <v>139</v>
      </c>
      <c r="C148" s="146"/>
      <c r="D148" s="146"/>
      <c r="E148" s="146" t="s">
        <v>140</v>
      </c>
      <c r="F148" s="157"/>
      <c r="G148" s="110"/>
      <c r="H148" s="148" t="s">
        <v>141</v>
      </c>
      <c r="I148" s="158" t="s">
        <v>137</v>
      </c>
      <c r="J148" s="110"/>
      <c r="K148" s="149" t="s">
        <v>141</v>
      </c>
      <c r="L148" s="150" t="s">
        <v>137</v>
      </c>
      <c r="M148" s="151" t="s">
        <v>137</v>
      </c>
      <c r="N148" s="150"/>
      <c r="O148" s="231"/>
      <c r="P148" s="110"/>
      <c r="Q148" s="152">
        <f t="shared" si="39"/>
        <v>0</v>
      </c>
      <c r="R148" s="153">
        <f t="shared" si="40"/>
        <v>0</v>
      </c>
      <c r="S148" s="153">
        <f t="shared" si="41"/>
        <v>0</v>
      </c>
      <c r="T148" s="153">
        <f t="shared" si="42"/>
        <v>0</v>
      </c>
      <c r="U148" s="153">
        <f t="shared" si="43"/>
        <v>0</v>
      </c>
      <c r="V148" s="154">
        <f t="shared" si="44"/>
        <v>0</v>
      </c>
      <c r="W148" s="116"/>
      <c r="X148" s="155">
        <f t="shared" si="29"/>
        <v>0</v>
      </c>
      <c r="Y148" s="156">
        <f t="shared" si="30"/>
        <v>0</v>
      </c>
      <c r="Z148" s="156">
        <f t="shared" si="31"/>
        <v>0</v>
      </c>
      <c r="AA148" s="156">
        <f t="shared" si="32"/>
        <v>0</v>
      </c>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c r="CG148" s="113"/>
      <c r="CH148" s="113"/>
      <c r="CI148" s="113"/>
      <c r="CJ148" s="113"/>
      <c r="CK148" s="113"/>
      <c r="CL148" s="113"/>
      <c r="CM148" s="113"/>
      <c r="CN148" s="113"/>
      <c r="CO148" s="113"/>
      <c r="CP148" s="113"/>
      <c r="CQ148" s="113"/>
      <c r="CR148" s="113"/>
      <c r="CS148" s="113"/>
      <c r="CT148" s="113"/>
      <c r="CU148" s="113"/>
      <c r="CV148" s="113"/>
      <c r="CW148" s="113"/>
      <c r="CX148" s="113"/>
      <c r="CY148" s="113"/>
      <c r="CZ148" s="113"/>
      <c r="DA148" s="113"/>
      <c r="DB148" s="113"/>
      <c r="DC148" s="113"/>
      <c r="DD148" s="113"/>
      <c r="DE148" s="113"/>
      <c r="DF148" s="113"/>
      <c r="DG148" s="113"/>
      <c r="DH148" s="113"/>
      <c r="DI148" s="113"/>
      <c r="DJ148" s="113"/>
      <c r="DK148" s="113"/>
      <c r="DL148" s="113"/>
      <c r="DM148" s="113"/>
      <c r="DN148" s="113"/>
      <c r="DO148" s="113"/>
      <c r="DP148" s="113"/>
      <c r="DQ148" s="113"/>
      <c r="DR148" s="113"/>
      <c r="DS148" s="113"/>
      <c r="DT148" s="113"/>
      <c r="DU148" s="113"/>
      <c r="DV148" s="113"/>
      <c r="DW148" s="113"/>
      <c r="DX148" s="113"/>
      <c r="DY148" s="113"/>
      <c r="DZ148" s="113"/>
      <c r="EA148" s="113"/>
      <c r="EB148" s="113"/>
      <c r="EC148" s="113"/>
      <c r="ED148" s="113"/>
      <c r="EE148" s="113"/>
      <c r="EF148" s="113"/>
      <c r="EG148" s="113"/>
      <c r="EH148" s="113"/>
      <c r="EI148" s="113"/>
      <c r="EJ148" s="113"/>
      <c r="EK148" s="113"/>
      <c r="EL148" s="113"/>
      <c r="EM148" s="113"/>
      <c r="EN148" s="113"/>
      <c r="EO148" s="113"/>
      <c r="EP148" s="113"/>
      <c r="EQ148" s="113"/>
      <c r="ER148" s="113"/>
      <c r="ES148" s="113"/>
      <c r="ET148" s="113"/>
      <c r="EU148" s="113"/>
      <c r="EV148" s="113"/>
      <c r="EW148" s="113"/>
      <c r="EX148" s="113"/>
      <c r="EY148" s="113"/>
      <c r="EZ148" s="113"/>
      <c r="FA148" s="113"/>
      <c r="FB148" s="113"/>
      <c r="FC148" s="113"/>
      <c r="FD148" s="113"/>
      <c r="FE148" s="113"/>
      <c r="FF148" s="113"/>
      <c r="FG148" s="113"/>
      <c r="FH148" s="113"/>
      <c r="FI148" s="113"/>
      <c r="FJ148" s="113"/>
      <c r="FK148" s="113"/>
      <c r="FL148" s="113"/>
      <c r="FM148" s="113"/>
      <c r="FN148" s="113"/>
      <c r="FO148" s="113"/>
      <c r="FP148" s="113"/>
      <c r="FQ148" s="113"/>
      <c r="FR148" s="113"/>
      <c r="FS148" s="113"/>
      <c r="FT148" s="113"/>
      <c r="FU148" s="113"/>
      <c r="FV148" s="113"/>
      <c r="FW148" s="113"/>
      <c r="FX148" s="113"/>
      <c r="FY148" s="113"/>
      <c r="FZ148" s="113"/>
      <c r="GA148" s="113"/>
      <c r="GB148" s="113"/>
      <c r="GC148" s="113"/>
      <c r="GD148" s="113"/>
      <c r="GE148" s="113"/>
      <c r="GF148" s="113"/>
      <c r="GG148" s="113"/>
      <c r="GH148" s="113"/>
      <c r="GI148" s="113"/>
      <c r="GJ148" s="113"/>
      <c r="GK148" s="113"/>
      <c r="GL148" s="113"/>
      <c r="GM148" s="113"/>
      <c r="GN148" s="113"/>
      <c r="GO148" s="113"/>
      <c r="GP148" s="113"/>
      <c r="GQ148" s="113"/>
      <c r="GR148" s="113"/>
      <c r="GS148" s="113"/>
      <c r="GT148" s="113"/>
      <c r="GU148" s="113"/>
      <c r="GV148" s="113"/>
      <c r="GW148" s="113"/>
      <c r="GX148" s="113"/>
      <c r="GY148" s="113"/>
      <c r="GZ148" s="113"/>
      <c r="HA148" s="113"/>
      <c r="HB148" s="113"/>
      <c r="HC148" s="113"/>
      <c r="HD148" s="113"/>
      <c r="HE148" s="113"/>
      <c r="HF148" s="113"/>
      <c r="HG148" s="113"/>
      <c r="HH148" s="113"/>
      <c r="HI148" s="113"/>
      <c r="HJ148" s="113"/>
      <c r="HK148" s="113"/>
      <c r="HL148" s="113"/>
      <c r="HM148" s="113"/>
      <c r="HN148" s="113"/>
      <c r="HO148" s="113"/>
      <c r="HP148" s="113"/>
      <c r="HQ148" s="113"/>
      <c r="HR148" s="113"/>
      <c r="HS148" s="113"/>
      <c r="HT148" s="113"/>
      <c r="HU148" s="113"/>
    </row>
    <row r="149" spans="1:229" s="140" customFormat="1" ht="12.95">
      <c r="A149" s="113"/>
      <c r="B149" s="146" t="s">
        <v>139</v>
      </c>
      <c r="C149" s="146"/>
      <c r="D149" s="146"/>
      <c r="E149" s="146" t="s">
        <v>140</v>
      </c>
      <c r="F149" s="157"/>
      <c r="G149" s="110"/>
      <c r="H149" s="148" t="s">
        <v>141</v>
      </c>
      <c r="I149" s="158" t="s">
        <v>137</v>
      </c>
      <c r="J149" s="110"/>
      <c r="K149" s="149" t="s">
        <v>141</v>
      </c>
      <c r="L149" s="150" t="s">
        <v>137</v>
      </c>
      <c r="M149" s="151" t="s">
        <v>137</v>
      </c>
      <c r="N149" s="150"/>
      <c r="O149" s="231"/>
      <c r="P149" s="110"/>
      <c r="Q149" s="152">
        <f t="shared" si="39"/>
        <v>0</v>
      </c>
      <c r="R149" s="153">
        <f t="shared" si="40"/>
        <v>0</v>
      </c>
      <c r="S149" s="153">
        <f t="shared" si="41"/>
        <v>0</v>
      </c>
      <c r="T149" s="153">
        <f t="shared" si="42"/>
        <v>0</v>
      </c>
      <c r="U149" s="153">
        <f t="shared" si="43"/>
        <v>0</v>
      </c>
      <c r="V149" s="154">
        <f t="shared" si="44"/>
        <v>0</v>
      </c>
      <c r="W149" s="116"/>
      <c r="X149" s="155">
        <f t="shared" si="29"/>
        <v>0</v>
      </c>
      <c r="Y149" s="156">
        <f t="shared" si="30"/>
        <v>0</v>
      </c>
      <c r="Z149" s="156">
        <f t="shared" si="31"/>
        <v>0</v>
      </c>
      <c r="AA149" s="156">
        <f t="shared" si="32"/>
        <v>0</v>
      </c>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c r="CG149" s="113"/>
      <c r="CH149" s="113"/>
      <c r="CI149" s="113"/>
      <c r="CJ149" s="113"/>
      <c r="CK149" s="113"/>
      <c r="CL149" s="113"/>
      <c r="CM149" s="113"/>
      <c r="CN149" s="113"/>
      <c r="CO149" s="113"/>
      <c r="CP149" s="113"/>
      <c r="CQ149" s="113"/>
      <c r="CR149" s="113"/>
      <c r="CS149" s="113"/>
      <c r="CT149" s="113"/>
      <c r="CU149" s="113"/>
      <c r="CV149" s="113"/>
      <c r="CW149" s="113"/>
      <c r="CX149" s="113"/>
      <c r="CY149" s="113"/>
      <c r="CZ149" s="113"/>
      <c r="DA149" s="113"/>
      <c r="DB149" s="113"/>
      <c r="DC149" s="113"/>
      <c r="DD149" s="113"/>
      <c r="DE149" s="113"/>
      <c r="DF149" s="113"/>
      <c r="DG149" s="113"/>
      <c r="DH149" s="113"/>
      <c r="DI149" s="113"/>
      <c r="DJ149" s="113"/>
      <c r="DK149" s="113"/>
      <c r="DL149" s="113"/>
      <c r="DM149" s="113"/>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c r="ES149" s="113"/>
      <c r="ET149" s="113"/>
      <c r="EU149" s="113"/>
      <c r="EV149" s="113"/>
      <c r="EW149" s="113"/>
      <c r="EX149" s="113"/>
      <c r="EY149" s="113"/>
      <c r="EZ149" s="113"/>
      <c r="FA149" s="113"/>
      <c r="FB149" s="113"/>
      <c r="FC149" s="113"/>
      <c r="FD149" s="113"/>
      <c r="FE149" s="113"/>
      <c r="FF149" s="113"/>
      <c r="FG149" s="113"/>
      <c r="FH149" s="113"/>
      <c r="FI149" s="113"/>
      <c r="FJ149" s="113"/>
      <c r="FK149" s="113"/>
      <c r="FL149" s="113"/>
      <c r="FM149" s="113"/>
      <c r="FN149" s="113"/>
      <c r="FO149" s="113"/>
      <c r="FP149" s="113"/>
      <c r="FQ149" s="113"/>
      <c r="FR149" s="113"/>
      <c r="FS149" s="113"/>
      <c r="FT149" s="113"/>
      <c r="FU149" s="113"/>
      <c r="FV149" s="113"/>
      <c r="FW149" s="113"/>
      <c r="FX149" s="113"/>
      <c r="FY149" s="113"/>
      <c r="FZ149" s="113"/>
      <c r="GA149" s="113"/>
      <c r="GB149" s="113"/>
      <c r="GC149" s="113"/>
      <c r="GD149" s="113"/>
      <c r="GE149" s="113"/>
      <c r="GF149" s="113"/>
      <c r="GG149" s="113"/>
      <c r="GH149" s="113"/>
      <c r="GI149" s="113"/>
      <c r="GJ149" s="113"/>
      <c r="GK149" s="113"/>
      <c r="GL149" s="113"/>
      <c r="GM149" s="113"/>
      <c r="GN149" s="113"/>
      <c r="GO149" s="113"/>
      <c r="GP149" s="113"/>
      <c r="GQ149" s="113"/>
      <c r="GR149" s="113"/>
      <c r="GS149" s="113"/>
      <c r="GT149" s="113"/>
      <c r="GU149" s="113"/>
      <c r="GV149" s="113"/>
      <c r="GW149" s="113"/>
      <c r="GX149" s="113"/>
      <c r="GY149" s="113"/>
      <c r="GZ149" s="113"/>
      <c r="HA149" s="113"/>
      <c r="HB149" s="113"/>
      <c r="HC149" s="113"/>
      <c r="HD149" s="113"/>
      <c r="HE149" s="113"/>
      <c r="HF149" s="113"/>
      <c r="HG149" s="113"/>
      <c r="HH149" s="113"/>
      <c r="HI149" s="113"/>
      <c r="HJ149" s="113"/>
      <c r="HK149" s="113"/>
      <c r="HL149" s="113"/>
      <c r="HM149" s="113"/>
      <c r="HN149" s="113"/>
      <c r="HO149" s="113"/>
      <c r="HP149" s="113"/>
      <c r="HQ149" s="113"/>
      <c r="HR149" s="113"/>
      <c r="HS149" s="113"/>
      <c r="HT149" s="113"/>
      <c r="HU149" s="113"/>
    </row>
    <row r="150" spans="1:229" s="140" customFormat="1" ht="12.95">
      <c r="A150" s="113"/>
      <c r="B150" s="146" t="s">
        <v>139</v>
      </c>
      <c r="C150" s="146"/>
      <c r="D150" s="146"/>
      <c r="E150" s="146" t="s">
        <v>140</v>
      </c>
      <c r="F150" s="157"/>
      <c r="G150" s="110"/>
      <c r="H150" s="148" t="s">
        <v>141</v>
      </c>
      <c r="I150" s="158" t="s">
        <v>137</v>
      </c>
      <c r="J150" s="110"/>
      <c r="K150" s="149" t="s">
        <v>141</v>
      </c>
      <c r="L150" s="150" t="s">
        <v>137</v>
      </c>
      <c r="M150" s="151" t="s">
        <v>137</v>
      </c>
      <c r="N150" s="150"/>
      <c r="O150" s="231"/>
      <c r="P150" s="110"/>
      <c r="Q150" s="152">
        <f t="shared" si="39"/>
        <v>0</v>
      </c>
      <c r="R150" s="153">
        <f t="shared" si="40"/>
        <v>0</v>
      </c>
      <c r="S150" s="153">
        <f t="shared" si="41"/>
        <v>0</v>
      </c>
      <c r="T150" s="153">
        <f t="shared" si="42"/>
        <v>0</v>
      </c>
      <c r="U150" s="153">
        <f t="shared" si="43"/>
        <v>0</v>
      </c>
      <c r="V150" s="154">
        <f t="shared" si="44"/>
        <v>0</v>
      </c>
      <c r="W150" s="116"/>
      <c r="X150" s="155">
        <f t="shared" si="29"/>
        <v>0</v>
      </c>
      <c r="Y150" s="156">
        <f t="shared" si="30"/>
        <v>0</v>
      </c>
      <c r="Z150" s="156">
        <f t="shared" si="31"/>
        <v>0</v>
      </c>
      <c r="AA150" s="156">
        <f t="shared" si="32"/>
        <v>0</v>
      </c>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113"/>
      <c r="DH150" s="113"/>
      <c r="DI150" s="113"/>
      <c r="DJ150" s="113"/>
      <c r="DK150" s="113"/>
      <c r="DL150" s="113"/>
      <c r="DM150" s="113"/>
      <c r="DN150" s="113"/>
      <c r="DO150" s="113"/>
      <c r="DP150" s="113"/>
      <c r="DQ150" s="113"/>
      <c r="DR150" s="113"/>
      <c r="DS150" s="113"/>
      <c r="DT150" s="113"/>
      <c r="DU150" s="113"/>
      <c r="DV150" s="113"/>
      <c r="DW150" s="113"/>
      <c r="DX150" s="113"/>
      <c r="DY150" s="113"/>
      <c r="DZ150" s="113"/>
      <c r="EA150" s="113"/>
      <c r="EB150" s="113"/>
      <c r="EC150" s="113"/>
      <c r="ED150" s="113"/>
      <c r="EE150" s="113"/>
      <c r="EF150" s="113"/>
      <c r="EG150" s="113"/>
      <c r="EH150" s="113"/>
      <c r="EI150" s="113"/>
      <c r="EJ150" s="113"/>
      <c r="EK150" s="113"/>
      <c r="EL150" s="113"/>
      <c r="EM150" s="113"/>
      <c r="EN150" s="113"/>
      <c r="EO150" s="113"/>
      <c r="EP150" s="113"/>
      <c r="EQ150" s="113"/>
      <c r="ER150" s="113"/>
      <c r="ES150" s="113"/>
      <c r="ET150" s="113"/>
      <c r="EU150" s="113"/>
      <c r="EV150" s="113"/>
      <c r="EW150" s="113"/>
      <c r="EX150" s="113"/>
      <c r="EY150" s="113"/>
      <c r="EZ150" s="113"/>
      <c r="FA150" s="113"/>
      <c r="FB150" s="113"/>
      <c r="FC150" s="113"/>
      <c r="FD150" s="113"/>
      <c r="FE150" s="113"/>
      <c r="FF150" s="113"/>
      <c r="FG150" s="113"/>
      <c r="FH150" s="113"/>
      <c r="FI150" s="113"/>
      <c r="FJ150" s="113"/>
      <c r="FK150" s="113"/>
      <c r="FL150" s="113"/>
      <c r="FM150" s="113"/>
      <c r="FN150" s="113"/>
      <c r="FO150" s="113"/>
      <c r="FP150" s="113"/>
      <c r="FQ150" s="113"/>
      <c r="FR150" s="113"/>
      <c r="FS150" s="113"/>
      <c r="FT150" s="113"/>
      <c r="FU150" s="113"/>
      <c r="FV150" s="113"/>
      <c r="FW150" s="113"/>
      <c r="FX150" s="113"/>
      <c r="FY150" s="113"/>
      <c r="FZ150" s="113"/>
      <c r="GA150" s="113"/>
      <c r="GB150" s="113"/>
      <c r="GC150" s="113"/>
      <c r="GD150" s="113"/>
      <c r="GE150" s="113"/>
      <c r="GF150" s="113"/>
      <c r="GG150" s="113"/>
      <c r="GH150" s="113"/>
      <c r="GI150" s="113"/>
      <c r="GJ150" s="113"/>
      <c r="GK150" s="113"/>
      <c r="GL150" s="113"/>
      <c r="GM150" s="113"/>
      <c r="GN150" s="113"/>
      <c r="GO150" s="113"/>
      <c r="GP150" s="113"/>
      <c r="GQ150" s="113"/>
      <c r="GR150" s="113"/>
      <c r="GS150" s="113"/>
      <c r="GT150" s="113"/>
      <c r="GU150" s="113"/>
      <c r="GV150" s="113"/>
      <c r="GW150" s="113"/>
      <c r="GX150" s="113"/>
      <c r="GY150" s="113"/>
      <c r="GZ150" s="113"/>
      <c r="HA150" s="113"/>
      <c r="HB150" s="113"/>
      <c r="HC150" s="113"/>
      <c r="HD150" s="113"/>
      <c r="HE150" s="113"/>
      <c r="HF150" s="113"/>
      <c r="HG150" s="113"/>
      <c r="HH150" s="113"/>
      <c r="HI150" s="113"/>
      <c r="HJ150" s="113"/>
      <c r="HK150" s="113"/>
      <c r="HL150" s="113"/>
      <c r="HM150" s="113"/>
      <c r="HN150" s="113"/>
      <c r="HO150" s="113"/>
      <c r="HP150" s="113"/>
      <c r="HQ150" s="113"/>
      <c r="HR150" s="113"/>
      <c r="HS150" s="113"/>
      <c r="HT150" s="113"/>
      <c r="HU150" s="113"/>
    </row>
    <row r="151" spans="1:229" s="140" customFormat="1" ht="12.95">
      <c r="A151" s="113"/>
      <c r="B151" s="146" t="s">
        <v>139</v>
      </c>
      <c r="C151" s="146"/>
      <c r="D151" s="146"/>
      <c r="E151" s="146" t="s">
        <v>140</v>
      </c>
      <c r="F151" s="157"/>
      <c r="G151" s="110"/>
      <c r="H151" s="148" t="s">
        <v>141</v>
      </c>
      <c r="I151" s="158" t="s">
        <v>137</v>
      </c>
      <c r="J151" s="110"/>
      <c r="K151" s="149" t="s">
        <v>141</v>
      </c>
      <c r="L151" s="150" t="s">
        <v>137</v>
      </c>
      <c r="M151" s="151" t="s">
        <v>137</v>
      </c>
      <c r="N151" s="150"/>
      <c r="O151" s="231"/>
      <c r="P151" s="110"/>
      <c r="Q151" s="152">
        <f t="shared" si="39"/>
        <v>0</v>
      </c>
      <c r="R151" s="153">
        <f t="shared" si="40"/>
        <v>0</v>
      </c>
      <c r="S151" s="153">
        <f t="shared" si="41"/>
        <v>0</v>
      </c>
      <c r="T151" s="153">
        <f t="shared" si="42"/>
        <v>0</v>
      </c>
      <c r="U151" s="153">
        <f t="shared" si="43"/>
        <v>0</v>
      </c>
      <c r="V151" s="154">
        <f t="shared" si="44"/>
        <v>0</v>
      </c>
      <c r="W151" s="116"/>
      <c r="X151" s="155">
        <f t="shared" si="29"/>
        <v>0</v>
      </c>
      <c r="Y151" s="156">
        <f t="shared" si="30"/>
        <v>0</v>
      </c>
      <c r="Z151" s="156">
        <f t="shared" si="31"/>
        <v>0</v>
      </c>
      <c r="AA151" s="156">
        <f t="shared" si="32"/>
        <v>0</v>
      </c>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3"/>
      <c r="DJ151" s="113"/>
      <c r="DK151" s="113"/>
      <c r="DL151" s="113"/>
      <c r="DM151" s="113"/>
      <c r="DN151" s="113"/>
      <c r="DO151" s="113"/>
      <c r="DP151" s="113"/>
      <c r="DQ151" s="113"/>
      <c r="DR151" s="113"/>
      <c r="DS151" s="113"/>
      <c r="DT151" s="113"/>
      <c r="DU151" s="113"/>
      <c r="DV151" s="113"/>
      <c r="DW151" s="113"/>
      <c r="DX151" s="113"/>
      <c r="DY151" s="113"/>
      <c r="DZ151" s="113"/>
      <c r="EA151" s="113"/>
      <c r="EB151" s="113"/>
      <c r="EC151" s="113"/>
      <c r="ED151" s="113"/>
      <c r="EE151" s="113"/>
      <c r="EF151" s="113"/>
      <c r="EG151" s="113"/>
      <c r="EH151" s="113"/>
      <c r="EI151" s="113"/>
      <c r="EJ151" s="113"/>
      <c r="EK151" s="113"/>
      <c r="EL151" s="113"/>
      <c r="EM151" s="113"/>
      <c r="EN151" s="113"/>
      <c r="EO151" s="113"/>
      <c r="EP151" s="113"/>
      <c r="EQ151" s="113"/>
      <c r="ER151" s="113"/>
      <c r="ES151" s="113"/>
      <c r="ET151" s="113"/>
      <c r="EU151" s="113"/>
      <c r="EV151" s="113"/>
      <c r="EW151" s="113"/>
      <c r="EX151" s="113"/>
      <c r="EY151" s="113"/>
      <c r="EZ151" s="113"/>
      <c r="FA151" s="113"/>
      <c r="FB151" s="113"/>
      <c r="FC151" s="113"/>
      <c r="FD151" s="113"/>
      <c r="FE151" s="113"/>
      <c r="FF151" s="113"/>
      <c r="FG151" s="113"/>
      <c r="FH151" s="113"/>
      <c r="FI151" s="113"/>
      <c r="FJ151" s="113"/>
      <c r="FK151" s="113"/>
      <c r="FL151" s="113"/>
      <c r="FM151" s="113"/>
      <c r="FN151" s="113"/>
      <c r="FO151" s="113"/>
      <c r="FP151" s="113"/>
      <c r="FQ151" s="113"/>
      <c r="FR151" s="113"/>
      <c r="FS151" s="113"/>
      <c r="FT151" s="113"/>
      <c r="FU151" s="113"/>
      <c r="FV151" s="113"/>
      <c r="FW151" s="113"/>
      <c r="FX151" s="113"/>
      <c r="FY151" s="113"/>
      <c r="FZ151" s="113"/>
      <c r="GA151" s="113"/>
      <c r="GB151" s="113"/>
      <c r="GC151" s="113"/>
      <c r="GD151" s="113"/>
      <c r="GE151" s="113"/>
      <c r="GF151" s="113"/>
      <c r="GG151" s="113"/>
      <c r="GH151" s="113"/>
      <c r="GI151" s="113"/>
      <c r="GJ151" s="113"/>
      <c r="GK151" s="113"/>
      <c r="GL151" s="113"/>
      <c r="GM151" s="113"/>
      <c r="GN151" s="113"/>
      <c r="GO151" s="113"/>
      <c r="GP151" s="113"/>
      <c r="GQ151" s="113"/>
      <c r="GR151" s="113"/>
      <c r="GS151" s="113"/>
      <c r="GT151" s="113"/>
      <c r="GU151" s="113"/>
      <c r="GV151" s="113"/>
      <c r="GW151" s="113"/>
      <c r="GX151" s="113"/>
      <c r="GY151" s="113"/>
      <c r="GZ151" s="113"/>
      <c r="HA151" s="113"/>
      <c r="HB151" s="113"/>
      <c r="HC151" s="113"/>
      <c r="HD151" s="113"/>
      <c r="HE151" s="113"/>
      <c r="HF151" s="113"/>
      <c r="HG151" s="113"/>
      <c r="HH151" s="113"/>
      <c r="HI151" s="113"/>
      <c r="HJ151" s="113"/>
      <c r="HK151" s="113"/>
      <c r="HL151" s="113"/>
      <c r="HM151" s="113"/>
      <c r="HN151" s="113"/>
      <c r="HO151" s="113"/>
      <c r="HP151" s="113"/>
      <c r="HQ151" s="113"/>
      <c r="HR151" s="113"/>
      <c r="HS151" s="113"/>
      <c r="HT151" s="113"/>
      <c r="HU151" s="113"/>
    </row>
    <row r="152" spans="1:229" s="140" customFormat="1" ht="12.95">
      <c r="A152" s="113"/>
      <c r="B152" s="146" t="s">
        <v>139</v>
      </c>
      <c r="C152" s="146"/>
      <c r="D152" s="146"/>
      <c r="E152" s="146" t="s">
        <v>140</v>
      </c>
      <c r="F152" s="157"/>
      <c r="G152" s="110"/>
      <c r="H152" s="148" t="s">
        <v>141</v>
      </c>
      <c r="I152" s="158" t="s">
        <v>137</v>
      </c>
      <c r="J152" s="110"/>
      <c r="K152" s="149" t="s">
        <v>141</v>
      </c>
      <c r="L152" s="150" t="s">
        <v>137</v>
      </c>
      <c r="M152" s="151" t="s">
        <v>137</v>
      </c>
      <c r="N152" s="150"/>
      <c r="O152" s="231"/>
      <c r="P152" s="110"/>
      <c r="Q152" s="152">
        <f t="shared" si="39"/>
        <v>0</v>
      </c>
      <c r="R152" s="153">
        <f t="shared" si="40"/>
        <v>0</v>
      </c>
      <c r="S152" s="153">
        <f t="shared" si="41"/>
        <v>0</v>
      </c>
      <c r="T152" s="153">
        <f t="shared" si="42"/>
        <v>0</v>
      </c>
      <c r="U152" s="153">
        <f t="shared" si="43"/>
        <v>0</v>
      </c>
      <c r="V152" s="154">
        <f t="shared" si="44"/>
        <v>0</v>
      </c>
      <c r="W152" s="116"/>
      <c r="X152" s="155">
        <f t="shared" ref="X152:X174" si="45">IF(AND(K152="Not Waste",L152="Reusable"),F152,0)</f>
        <v>0</v>
      </c>
      <c r="Y152" s="156">
        <f t="shared" ref="Y152:Y174" si="46">IF(K152="Waste",F152,0)</f>
        <v>0</v>
      </c>
      <c r="Z152" s="156">
        <f t="shared" ref="Z152:Z174" si="47">IF(OR(M152=0.1,M152=0.2,M152=0.3,M152=0.4,M152=0.5,M152=0.6,M152=0.7,M152=0.8,M152=0.9,M152=1),F152*M152,0)</f>
        <v>0</v>
      </c>
      <c r="AA152" s="156">
        <f t="shared" ref="AA152:AA174" si="48">IF(K152="Waste",0,F152-Z152)</f>
        <v>0</v>
      </c>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c r="BI152" s="113"/>
      <c r="BJ152" s="113"/>
      <c r="BK152" s="113"/>
      <c r="BL152" s="113"/>
      <c r="BM152" s="113"/>
      <c r="BN152" s="113"/>
      <c r="BO152" s="113"/>
      <c r="BP152" s="113"/>
      <c r="BQ152" s="113"/>
      <c r="BR152" s="113"/>
      <c r="BS152" s="113"/>
      <c r="BT152" s="113"/>
      <c r="BU152" s="113"/>
      <c r="BV152" s="113"/>
      <c r="BW152" s="113"/>
      <c r="BX152" s="113"/>
      <c r="BY152" s="113"/>
      <c r="BZ152" s="113"/>
      <c r="CA152" s="113"/>
      <c r="CB152" s="113"/>
      <c r="CC152" s="113"/>
      <c r="CD152" s="113"/>
      <c r="CE152" s="113"/>
      <c r="CF152" s="113"/>
      <c r="CG152" s="113"/>
      <c r="CH152" s="113"/>
      <c r="CI152" s="113"/>
      <c r="CJ152" s="113"/>
      <c r="CK152" s="113"/>
      <c r="CL152" s="113"/>
      <c r="CM152" s="113"/>
      <c r="CN152" s="113"/>
      <c r="CO152" s="113"/>
      <c r="CP152" s="113"/>
      <c r="CQ152" s="113"/>
      <c r="CR152" s="113"/>
      <c r="CS152" s="113"/>
      <c r="CT152" s="113"/>
      <c r="CU152" s="113"/>
      <c r="CV152" s="113"/>
      <c r="CW152" s="113"/>
      <c r="CX152" s="113"/>
      <c r="CY152" s="113"/>
      <c r="CZ152" s="113"/>
      <c r="DA152" s="113"/>
      <c r="DB152" s="113"/>
      <c r="DC152" s="113"/>
      <c r="DD152" s="113"/>
      <c r="DE152" s="113"/>
      <c r="DF152" s="113"/>
      <c r="DG152" s="113"/>
      <c r="DH152" s="113"/>
      <c r="DI152" s="113"/>
      <c r="DJ152" s="113"/>
      <c r="DK152" s="113"/>
      <c r="DL152" s="113"/>
      <c r="DM152" s="113"/>
      <c r="DN152" s="113"/>
      <c r="DO152" s="113"/>
      <c r="DP152" s="113"/>
      <c r="DQ152" s="113"/>
      <c r="DR152" s="113"/>
      <c r="DS152" s="113"/>
      <c r="DT152" s="113"/>
      <c r="DU152" s="113"/>
      <c r="DV152" s="113"/>
      <c r="DW152" s="113"/>
      <c r="DX152" s="113"/>
      <c r="DY152" s="113"/>
      <c r="DZ152" s="113"/>
      <c r="EA152" s="113"/>
      <c r="EB152" s="113"/>
      <c r="EC152" s="113"/>
      <c r="ED152" s="113"/>
      <c r="EE152" s="113"/>
      <c r="EF152" s="113"/>
      <c r="EG152" s="113"/>
      <c r="EH152" s="113"/>
      <c r="EI152" s="113"/>
      <c r="EJ152" s="113"/>
      <c r="EK152" s="113"/>
      <c r="EL152" s="113"/>
      <c r="EM152" s="113"/>
      <c r="EN152" s="113"/>
      <c r="EO152" s="113"/>
      <c r="EP152" s="113"/>
      <c r="EQ152" s="113"/>
      <c r="ER152" s="113"/>
      <c r="ES152" s="113"/>
      <c r="ET152" s="113"/>
      <c r="EU152" s="113"/>
      <c r="EV152" s="113"/>
      <c r="EW152" s="113"/>
      <c r="EX152" s="113"/>
      <c r="EY152" s="113"/>
      <c r="EZ152" s="113"/>
      <c r="FA152" s="113"/>
      <c r="FB152" s="113"/>
      <c r="FC152" s="113"/>
      <c r="FD152" s="113"/>
      <c r="FE152" s="113"/>
      <c r="FF152" s="113"/>
      <c r="FG152" s="113"/>
      <c r="FH152" s="113"/>
      <c r="FI152" s="113"/>
      <c r="FJ152" s="113"/>
      <c r="FK152" s="113"/>
      <c r="FL152" s="113"/>
      <c r="FM152" s="113"/>
      <c r="FN152" s="113"/>
      <c r="FO152" s="113"/>
      <c r="FP152" s="113"/>
      <c r="FQ152" s="113"/>
      <c r="FR152" s="113"/>
      <c r="FS152" s="113"/>
      <c r="FT152" s="113"/>
      <c r="FU152" s="113"/>
      <c r="FV152" s="113"/>
      <c r="FW152" s="113"/>
      <c r="FX152" s="113"/>
      <c r="FY152" s="113"/>
      <c r="FZ152" s="113"/>
      <c r="GA152" s="113"/>
      <c r="GB152" s="113"/>
      <c r="GC152" s="113"/>
      <c r="GD152" s="113"/>
      <c r="GE152" s="113"/>
      <c r="GF152" s="113"/>
      <c r="GG152" s="113"/>
      <c r="GH152" s="113"/>
      <c r="GI152" s="113"/>
      <c r="GJ152" s="113"/>
      <c r="GK152" s="113"/>
      <c r="GL152" s="113"/>
      <c r="GM152" s="113"/>
      <c r="GN152" s="113"/>
      <c r="GO152" s="113"/>
      <c r="GP152" s="113"/>
      <c r="GQ152" s="113"/>
      <c r="GR152" s="113"/>
      <c r="GS152" s="113"/>
      <c r="GT152" s="113"/>
      <c r="GU152" s="113"/>
      <c r="GV152" s="113"/>
      <c r="GW152" s="113"/>
      <c r="GX152" s="113"/>
      <c r="GY152" s="113"/>
      <c r="GZ152" s="113"/>
      <c r="HA152" s="113"/>
      <c r="HB152" s="113"/>
      <c r="HC152" s="113"/>
      <c r="HD152" s="113"/>
      <c r="HE152" s="113"/>
      <c r="HF152" s="113"/>
      <c r="HG152" s="113"/>
      <c r="HH152" s="113"/>
      <c r="HI152" s="113"/>
      <c r="HJ152" s="113"/>
      <c r="HK152" s="113"/>
      <c r="HL152" s="113"/>
      <c r="HM152" s="113"/>
      <c r="HN152" s="113"/>
      <c r="HO152" s="113"/>
      <c r="HP152" s="113"/>
      <c r="HQ152" s="113"/>
      <c r="HR152" s="113"/>
      <c r="HS152" s="113"/>
      <c r="HT152" s="113"/>
      <c r="HU152" s="113"/>
    </row>
    <row r="153" spans="1:229" s="140" customFormat="1" ht="12.95">
      <c r="A153" s="113"/>
      <c r="B153" s="146" t="s">
        <v>139</v>
      </c>
      <c r="C153" s="146"/>
      <c r="D153" s="146"/>
      <c r="E153" s="146" t="s">
        <v>140</v>
      </c>
      <c r="F153" s="157"/>
      <c r="G153" s="110"/>
      <c r="H153" s="148" t="s">
        <v>141</v>
      </c>
      <c r="I153" s="158" t="s">
        <v>137</v>
      </c>
      <c r="J153" s="110"/>
      <c r="K153" s="149" t="s">
        <v>141</v>
      </c>
      <c r="L153" s="150" t="s">
        <v>137</v>
      </c>
      <c r="M153" s="151" t="s">
        <v>137</v>
      </c>
      <c r="N153" s="150"/>
      <c r="O153" s="231"/>
      <c r="P153" s="110"/>
      <c r="Q153" s="152">
        <f t="shared" si="39"/>
        <v>0</v>
      </c>
      <c r="R153" s="153">
        <f t="shared" si="40"/>
        <v>0</v>
      </c>
      <c r="S153" s="153">
        <f t="shared" si="41"/>
        <v>0</v>
      </c>
      <c r="T153" s="153">
        <f t="shared" si="42"/>
        <v>0</v>
      </c>
      <c r="U153" s="153">
        <f t="shared" si="43"/>
        <v>0</v>
      </c>
      <c r="V153" s="154">
        <f t="shared" si="44"/>
        <v>0</v>
      </c>
      <c r="W153" s="116"/>
      <c r="X153" s="155">
        <f t="shared" si="45"/>
        <v>0</v>
      </c>
      <c r="Y153" s="156">
        <f t="shared" si="46"/>
        <v>0</v>
      </c>
      <c r="Z153" s="156">
        <f t="shared" si="47"/>
        <v>0</v>
      </c>
      <c r="AA153" s="156">
        <f t="shared" si="48"/>
        <v>0</v>
      </c>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3"/>
      <c r="BU153" s="113"/>
      <c r="BV153" s="113"/>
      <c r="BW153" s="113"/>
      <c r="BX153" s="113"/>
      <c r="BY153" s="113"/>
      <c r="BZ153" s="113"/>
      <c r="CA153" s="113"/>
      <c r="CB153" s="113"/>
      <c r="CC153" s="113"/>
      <c r="CD153" s="113"/>
      <c r="CE153" s="113"/>
      <c r="CF153" s="113"/>
      <c r="CG153" s="113"/>
      <c r="CH153" s="113"/>
      <c r="CI153" s="113"/>
      <c r="CJ153" s="113"/>
      <c r="CK153" s="113"/>
      <c r="CL153" s="113"/>
      <c r="CM153" s="113"/>
      <c r="CN153" s="113"/>
      <c r="CO153" s="113"/>
      <c r="CP153" s="113"/>
      <c r="CQ153" s="113"/>
      <c r="CR153" s="113"/>
      <c r="CS153" s="113"/>
      <c r="CT153" s="113"/>
      <c r="CU153" s="113"/>
      <c r="CV153" s="113"/>
      <c r="CW153" s="113"/>
      <c r="CX153" s="113"/>
      <c r="CY153" s="113"/>
      <c r="CZ153" s="113"/>
      <c r="DA153" s="113"/>
      <c r="DB153" s="113"/>
      <c r="DC153" s="113"/>
      <c r="DD153" s="113"/>
      <c r="DE153" s="113"/>
      <c r="DF153" s="113"/>
      <c r="DG153" s="113"/>
      <c r="DH153" s="113"/>
      <c r="DI153" s="113"/>
      <c r="DJ153" s="113"/>
      <c r="DK153" s="113"/>
      <c r="DL153" s="113"/>
      <c r="DM153" s="113"/>
      <c r="DN153" s="113"/>
      <c r="DO153" s="113"/>
      <c r="DP153" s="113"/>
      <c r="DQ153" s="113"/>
      <c r="DR153" s="113"/>
      <c r="DS153" s="113"/>
      <c r="DT153" s="113"/>
      <c r="DU153" s="113"/>
      <c r="DV153" s="113"/>
      <c r="DW153" s="113"/>
      <c r="DX153" s="113"/>
      <c r="DY153" s="113"/>
      <c r="DZ153" s="113"/>
      <c r="EA153" s="113"/>
      <c r="EB153" s="113"/>
      <c r="EC153" s="113"/>
      <c r="ED153" s="113"/>
      <c r="EE153" s="113"/>
      <c r="EF153" s="113"/>
      <c r="EG153" s="113"/>
      <c r="EH153" s="113"/>
      <c r="EI153" s="113"/>
      <c r="EJ153" s="113"/>
      <c r="EK153" s="113"/>
      <c r="EL153" s="113"/>
      <c r="EM153" s="113"/>
      <c r="EN153" s="113"/>
      <c r="EO153" s="113"/>
      <c r="EP153" s="113"/>
      <c r="EQ153" s="113"/>
      <c r="ER153" s="113"/>
      <c r="ES153" s="113"/>
      <c r="ET153" s="113"/>
      <c r="EU153" s="113"/>
      <c r="EV153" s="113"/>
      <c r="EW153" s="113"/>
      <c r="EX153" s="113"/>
      <c r="EY153" s="113"/>
      <c r="EZ153" s="113"/>
      <c r="FA153" s="113"/>
      <c r="FB153" s="113"/>
      <c r="FC153" s="113"/>
      <c r="FD153" s="113"/>
      <c r="FE153" s="113"/>
      <c r="FF153" s="113"/>
      <c r="FG153" s="113"/>
      <c r="FH153" s="113"/>
      <c r="FI153" s="113"/>
      <c r="FJ153" s="113"/>
      <c r="FK153" s="113"/>
      <c r="FL153" s="113"/>
      <c r="FM153" s="113"/>
      <c r="FN153" s="113"/>
      <c r="FO153" s="113"/>
      <c r="FP153" s="113"/>
      <c r="FQ153" s="113"/>
      <c r="FR153" s="113"/>
      <c r="FS153" s="113"/>
      <c r="FT153" s="113"/>
      <c r="FU153" s="113"/>
      <c r="FV153" s="113"/>
      <c r="FW153" s="113"/>
      <c r="FX153" s="113"/>
      <c r="FY153" s="113"/>
      <c r="FZ153" s="113"/>
      <c r="GA153" s="113"/>
      <c r="GB153" s="113"/>
      <c r="GC153" s="113"/>
      <c r="GD153" s="113"/>
      <c r="GE153" s="113"/>
      <c r="GF153" s="113"/>
      <c r="GG153" s="113"/>
      <c r="GH153" s="113"/>
      <c r="GI153" s="113"/>
      <c r="GJ153" s="113"/>
      <c r="GK153" s="113"/>
      <c r="GL153" s="113"/>
      <c r="GM153" s="113"/>
      <c r="GN153" s="113"/>
      <c r="GO153" s="113"/>
      <c r="GP153" s="113"/>
      <c r="GQ153" s="113"/>
      <c r="GR153" s="113"/>
      <c r="GS153" s="113"/>
      <c r="GT153" s="113"/>
      <c r="GU153" s="113"/>
      <c r="GV153" s="113"/>
      <c r="GW153" s="113"/>
      <c r="GX153" s="113"/>
      <c r="GY153" s="113"/>
      <c r="GZ153" s="113"/>
      <c r="HA153" s="113"/>
      <c r="HB153" s="113"/>
      <c r="HC153" s="113"/>
      <c r="HD153" s="113"/>
      <c r="HE153" s="113"/>
      <c r="HF153" s="113"/>
      <c r="HG153" s="113"/>
      <c r="HH153" s="113"/>
      <c r="HI153" s="113"/>
      <c r="HJ153" s="113"/>
      <c r="HK153" s="113"/>
      <c r="HL153" s="113"/>
      <c r="HM153" s="113"/>
      <c r="HN153" s="113"/>
      <c r="HO153" s="113"/>
      <c r="HP153" s="113"/>
      <c r="HQ153" s="113"/>
      <c r="HR153" s="113"/>
      <c r="HS153" s="113"/>
      <c r="HT153" s="113"/>
      <c r="HU153" s="113"/>
    </row>
    <row r="154" spans="1:229" s="140" customFormat="1" ht="12.95">
      <c r="A154" s="113"/>
      <c r="B154" s="146" t="s">
        <v>139</v>
      </c>
      <c r="C154" s="146"/>
      <c r="D154" s="146"/>
      <c r="E154" s="146" t="s">
        <v>140</v>
      </c>
      <c r="F154" s="157"/>
      <c r="G154" s="110"/>
      <c r="H154" s="148" t="s">
        <v>141</v>
      </c>
      <c r="I154" s="158" t="s">
        <v>137</v>
      </c>
      <c r="J154" s="110"/>
      <c r="K154" s="149" t="s">
        <v>141</v>
      </c>
      <c r="L154" s="150" t="s">
        <v>137</v>
      </c>
      <c r="M154" s="151" t="s">
        <v>137</v>
      </c>
      <c r="N154" s="150"/>
      <c r="O154" s="231"/>
      <c r="P154" s="110"/>
      <c r="Q154" s="152">
        <f t="shared" si="39"/>
        <v>0</v>
      </c>
      <c r="R154" s="153">
        <f t="shared" si="40"/>
        <v>0</v>
      </c>
      <c r="S154" s="153">
        <f t="shared" si="41"/>
        <v>0</v>
      </c>
      <c r="T154" s="153">
        <f t="shared" si="42"/>
        <v>0</v>
      </c>
      <c r="U154" s="153">
        <f t="shared" si="43"/>
        <v>0</v>
      </c>
      <c r="V154" s="154">
        <f t="shared" si="44"/>
        <v>0</v>
      </c>
      <c r="W154" s="116"/>
      <c r="X154" s="155">
        <f t="shared" si="45"/>
        <v>0</v>
      </c>
      <c r="Y154" s="156">
        <f t="shared" si="46"/>
        <v>0</v>
      </c>
      <c r="Z154" s="156">
        <f t="shared" si="47"/>
        <v>0</v>
      </c>
      <c r="AA154" s="156">
        <f t="shared" si="48"/>
        <v>0</v>
      </c>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c r="CG154" s="113"/>
      <c r="CH154" s="113"/>
      <c r="CI154" s="113"/>
      <c r="CJ154" s="113"/>
      <c r="CK154" s="113"/>
      <c r="CL154" s="113"/>
      <c r="CM154" s="113"/>
      <c r="CN154" s="113"/>
      <c r="CO154" s="113"/>
      <c r="CP154" s="113"/>
      <c r="CQ154" s="113"/>
      <c r="CR154" s="113"/>
      <c r="CS154" s="113"/>
      <c r="CT154" s="113"/>
      <c r="CU154" s="113"/>
      <c r="CV154" s="113"/>
      <c r="CW154" s="113"/>
      <c r="CX154" s="113"/>
      <c r="CY154" s="113"/>
      <c r="CZ154" s="113"/>
      <c r="DA154" s="113"/>
      <c r="DB154" s="113"/>
      <c r="DC154" s="113"/>
      <c r="DD154" s="113"/>
      <c r="DE154" s="113"/>
      <c r="DF154" s="113"/>
      <c r="DG154" s="113"/>
      <c r="DH154" s="113"/>
      <c r="DI154" s="113"/>
      <c r="DJ154" s="113"/>
      <c r="DK154" s="113"/>
      <c r="DL154" s="113"/>
      <c r="DM154" s="113"/>
      <c r="DN154" s="113"/>
      <c r="DO154" s="113"/>
      <c r="DP154" s="113"/>
      <c r="DQ154" s="113"/>
      <c r="DR154" s="113"/>
      <c r="DS154" s="113"/>
      <c r="DT154" s="113"/>
      <c r="DU154" s="113"/>
      <c r="DV154" s="113"/>
      <c r="DW154" s="113"/>
      <c r="DX154" s="113"/>
      <c r="DY154" s="113"/>
      <c r="DZ154" s="113"/>
      <c r="EA154" s="113"/>
      <c r="EB154" s="113"/>
      <c r="EC154" s="113"/>
      <c r="ED154" s="113"/>
      <c r="EE154" s="113"/>
      <c r="EF154" s="113"/>
      <c r="EG154" s="113"/>
      <c r="EH154" s="113"/>
      <c r="EI154" s="113"/>
      <c r="EJ154" s="113"/>
      <c r="EK154" s="113"/>
      <c r="EL154" s="113"/>
      <c r="EM154" s="113"/>
      <c r="EN154" s="113"/>
      <c r="EO154" s="113"/>
      <c r="EP154" s="113"/>
      <c r="EQ154" s="113"/>
      <c r="ER154" s="113"/>
      <c r="ES154" s="113"/>
      <c r="ET154" s="113"/>
      <c r="EU154" s="113"/>
      <c r="EV154" s="113"/>
      <c r="EW154" s="113"/>
      <c r="EX154" s="113"/>
      <c r="EY154" s="113"/>
      <c r="EZ154" s="113"/>
      <c r="FA154" s="113"/>
      <c r="FB154" s="113"/>
      <c r="FC154" s="113"/>
      <c r="FD154" s="113"/>
      <c r="FE154" s="113"/>
      <c r="FF154" s="113"/>
      <c r="FG154" s="113"/>
      <c r="FH154" s="113"/>
      <c r="FI154" s="113"/>
      <c r="FJ154" s="113"/>
      <c r="FK154" s="113"/>
      <c r="FL154" s="113"/>
      <c r="FM154" s="113"/>
      <c r="FN154" s="113"/>
      <c r="FO154" s="113"/>
      <c r="FP154" s="113"/>
      <c r="FQ154" s="113"/>
      <c r="FR154" s="113"/>
      <c r="FS154" s="113"/>
      <c r="FT154" s="113"/>
      <c r="FU154" s="113"/>
      <c r="FV154" s="113"/>
      <c r="FW154" s="113"/>
      <c r="FX154" s="113"/>
      <c r="FY154" s="113"/>
      <c r="FZ154" s="113"/>
      <c r="GA154" s="113"/>
      <c r="GB154" s="113"/>
      <c r="GC154" s="113"/>
      <c r="GD154" s="113"/>
      <c r="GE154" s="113"/>
      <c r="GF154" s="113"/>
      <c r="GG154" s="113"/>
      <c r="GH154" s="113"/>
      <c r="GI154" s="113"/>
      <c r="GJ154" s="113"/>
      <c r="GK154" s="113"/>
      <c r="GL154" s="113"/>
      <c r="GM154" s="113"/>
      <c r="GN154" s="113"/>
      <c r="GO154" s="113"/>
      <c r="GP154" s="113"/>
      <c r="GQ154" s="113"/>
      <c r="GR154" s="113"/>
      <c r="GS154" s="113"/>
      <c r="GT154" s="113"/>
      <c r="GU154" s="113"/>
      <c r="GV154" s="113"/>
      <c r="GW154" s="113"/>
      <c r="GX154" s="113"/>
      <c r="GY154" s="113"/>
      <c r="GZ154" s="113"/>
      <c r="HA154" s="113"/>
      <c r="HB154" s="113"/>
      <c r="HC154" s="113"/>
      <c r="HD154" s="113"/>
      <c r="HE154" s="113"/>
      <c r="HF154" s="113"/>
      <c r="HG154" s="113"/>
      <c r="HH154" s="113"/>
      <c r="HI154" s="113"/>
      <c r="HJ154" s="113"/>
      <c r="HK154" s="113"/>
      <c r="HL154" s="113"/>
      <c r="HM154" s="113"/>
      <c r="HN154" s="113"/>
      <c r="HO154" s="113"/>
      <c r="HP154" s="113"/>
      <c r="HQ154" s="113"/>
      <c r="HR154" s="113"/>
      <c r="HS154" s="113"/>
      <c r="HT154" s="113"/>
      <c r="HU154" s="113"/>
    </row>
    <row r="155" spans="1:229" s="140" customFormat="1" ht="12.95">
      <c r="A155" s="113"/>
      <c r="B155" s="146" t="s">
        <v>139</v>
      </c>
      <c r="C155" s="146"/>
      <c r="D155" s="146"/>
      <c r="E155" s="146" t="s">
        <v>140</v>
      </c>
      <c r="F155" s="157"/>
      <c r="G155" s="110"/>
      <c r="H155" s="148" t="s">
        <v>141</v>
      </c>
      <c r="I155" s="158" t="s">
        <v>137</v>
      </c>
      <c r="J155" s="110"/>
      <c r="K155" s="149" t="s">
        <v>141</v>
      </c>
      <c r="L155" s="150" t="s">
        <v>137</v>
      </c>
      <c r="M155" s="151" t="s">
        <v>137</v>
      </c>
      <c r="N155" s="150"/>
      <c r="O155" s="231"/>
      <c r="P155" s="110"/>
      <c r="Q155" s="152">
        <f t="shared" si="39"/>
        <v>0</v>
      </c>
      <c r="R155" s="153">
        <f t="shared" si="40"/>
        <v>0</v>
      </c>
      <c r="S155" s="153">
        <f t="shared" si="41"/>
        <v>0</v>
      </c>
      <c r="T155" s="153">
        <f t="shared" si="42"/>
        <v>0</v>
      </c>
      <c r="U155" s="153">
        <f t="shared" si="43"/>
        <v>0</v>
      </c>
      <c r="V155" s="154">
        <f t="shared" si="44"/>
        <v>0</v>
      </c>
      <c r="W155" s="116"/>
      <c r="X155" s="155">
        <f t="shared" si="45"/>
        <v>0</v>
      </c>
      <c r="Y155" s="156">
        <f t="shared" si="46"/>
        <v>0</v>
      </c>
      <c r="Z155" s="156">
        <f t="shared" si="47"/>
        <v>0</v>
      </c>
      <c r="AA155" s="156">
        <f t="shared" si="48"/>
        <v>0</v>
      </c>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3"/>
      <c r="BR155" s="113"/>
      <c r="BS155" s="113"/>
      <c r="BT155" s="113"/>
      <c r="BU155" s="113"/>
      <c r="BV155" s="113"/>
      <c r="BW155" s="113"/>
      <c r="BX155" s="113"/>
      <c r="BY155" s="113"/>
      <c r="BZ155" s="113"/>
      <c r="CA155" s="113"/>
      <c r="CB155" s="113"/>
      <c r="CC155" s="113"/>
      <c r="CD155" s="113"/>
      <c r="CE155" s="113"/>
      <c r="CF155" s="113"/>
      <c r="CG155" s="113"/>
      <c r="CH155" s="113"/>
      <c r="CI155" s="113"/>
      <c r="CJ155" s="113"/>
      <c r="CK155" s="113"/>
      <c r="CL155" s="113"/>
      <c r="CM155" s="113"/>
      <c r="CN155" s="113"/>
      <c r="CO155" s="113"/>
      <c r="CP155" s="113"/>
      <c r="CQ155" s="113"/>
      <c r="CR155" s="113"/>
      <c r="CS155" s="113"/>
      <c r="CT155" s="113"/>
      <c r="CU155" s="113"/>
      <c r="CV155" s="113"/>
      <c r="CW155" s="113"/>
      <c r="CX155" s="113"/>
      <c r="CY155" s="113"/>
      <c r="CZ155" s="113"/>
      <c r="DA155" s="113"/>
      <c r="DB155" s="113"/>
      <c r="DC155" s="113"/>
      <c r="DD155" s="113"/>
      <c r="DE155" s="113"/>
      <c r="DF155" s="113"/>
      <c r="DG155" s="113"/>
      <c r="DH155" s="113"/>
      <c r="DI155" s="113"/>
      <c r="DJ155" s="113"/>
      <c r="DK155" s="113"/>
      <c r="DL155" s="113"/>
      <c r="DM155" s="113"/>
      <c r="DN155" s="113"/>
      <c r="DO155" s="113"/>
      <c r="DP155" s="113"/>
      <c r="DQ155" s="113"/>
      <c r="DR155" s="113"/>
      <c r="DS155" s="113"/>
      <c r="DT155" s="113"/>
      <c r="DU155" s="113"/>
      <c r="DV155" s="113"/>
      <c r="DW155" s="113"/>
      <c r="DX155" s="113"/>
      <c r="DY155" s="113"/>
      <c r="DZ155" s="113"/>
      <c r="EA155" s="113"/>
      <c r="EB155" s="113"/>
      <c r="EC155" s="113"/>
      <c r="ED155" s="113"/>
      <c r="EE155" s="113"/>
      <c r="EF155" s="113"/>
      <c r="EG155" s="113"/>
      <c r="EH155" s="113"/>
      <c r="EI155" s="113"/>
      <c r="EJ155" s="113"/>
      <c r="EK155" s="113"/>
      <c r="EL155" s="113"/>
      <c r="EM155" s="113"/>
      <c r="EN155" s="113"/>
      <c r="EO155" s="113"/>
      <c r="EP155" s="113"/>
      <c r="EQ155" s="113"/>
      <c r="ER155" s="113"/>
      <c r="ES155" s="113"/>
      <c r="ET155" s="113"/>
      <c r="EU155" s="113"/>
      <c r="EV155" s="113"/>
      <c r="EW155" s="113"/>
      <c r="EX155" s="113"/>
      <c r="EY155" s="113"/>
      <c r="EZ155" s="113"/>
      <c r="FA155" s="113"/>
      <c r="FB155" s="113"/>
      <c r="FC155" s="113"/>
      <c r="FD155" s="113"/>
      <c r="FE155" s="113"/>
      <c r="FF155" s="113"/>
      <c r="FG155" s="113"/>
      <c r="FH155" s="113"/>
      <c r="FI155" s="113"/>
      <c r="FJ155" s="113"/>
      <c r="FK155" s="113"/>
      <c r="FL155" s="113"/>
      <c r="FM155" s="113"/>
      <c r="FN155" s="113"/>
      <c r="FO155" s="113"/>
      <c r="FP155" s="113"/>
      <c r="FQ155" s="113"/>
      <c r="FR155" s="113"/>
      <c r="FS155" s="113"/>
      <c r="FT155" s="113"/>
      <c r="FU155" s="113"/>
      <c r="FV155" s="113"/>
      <c r="FW155" s="113"/>
      <c r="FX155" s="113"/>
      <c r="FY155" s="113"/>
      <c r="FZ155" s="113"/>
      <c r="GA155" s="113"/>
      <c r="GB155" s="113"/>
      <c r="GC155" s="113"/>
      <c r="GD155" s="113"/>
      <c r="GE155" s="113"/>
      <c r="GF155" s="113"/>
      <c r="GG155" s="113"/>
      <c r="GH155" s="113"/>
      <c r="GI155" s="113"/>
      <c r="GJ155" s="113"/>
      <c r="GK155" s="113"/>
      <c r="GL155" s="113"/>
      <c r="GM155" s="113"/>
      <c r="GN155" s="113"/>
      <c r="GO155" s="113"/>
      <c r="GP155" s="113"/>
      <c r="GQ155" s="113"/>
      <c r="GR155" s="113"/>
      <c r="GS155" s="113"/>
      <c r="GT155" s="113"/>
      <c r="GU155" s="113"/>
      <c r="GV155" s="113"/>
      <c r="GW155" s="113"/>
      <c r="GX155" s="113"/>
      <c r="GY155" s="113"/>
      <c r="GZ155" s="113"/>
      <c r="HA155" s="113"/>
      <c r="HB155" s="113"/>
      <c r="HC155" s="113"/>
      <c r="HD155" s="113"/>
      <c r="HE155" s="113"/>
      <c r="HF155" s="113"/>
      <c r="HG155" s="113"/>
      <c r="HH155" s="113"/>
      <c r="HI155" s="113"/>
      <c r="HJ155" s="113"/>
      <c r="HK155" s="113"/>
      <c r="HL155" s="113"/>
      <c r="HM155" s="113"/>
      <c r="HN155" s="113"/>
      <c r="HO155" s="113"/>
      <c r="HP155" s="113"/>
      <c r="HQ155" s="113"/>
      <c r="HR155" s="113"/>
      <c r="HS155" s="113"/>
      <c r="HT155" s="113"/>
      <c r="HU155" s="113"/>
    </row>
    <row r="156" spans="1:229" s="140" customFormat="1" ht="12.95">
      <c r="A156" s="113"/>
      <c r="B156" s="146" t="s">
        <v>139</v>
      </c>
      <c r="C156" s="146"/>
      <c r="D156" s="146"/>
      <c r="E156" s="146" t="s">
        <v>140</v>
      </c>
      <c r="F156" s="157"/>
      <c r="G156" s="110"/>
      <c r="H156" s="148" t="s">
        <v>141</v>
      </c>
      <c r="I156" s="158" t="s">
        <v>137</v>
      </c>
      <c r="J156" s="110"/>
      <c r="K156" s="149" t="s">
        <v>141</v>
      </c>
      <c r="L156" s="150" t="s">
        <v>137</v>
      </c>
      <c r="M156" s="151" t="s">
        <v>137</v>
      </c>
      <c r="N156" s="150"/>
      <c r="O156" s="231"/>
      <c r="P156" s="110"/>
      <c r="Q156" s="152">
        <f t="shared" si="39"/>
        <v>0</v>
      </c>
      <c r="R156" s="153">
        <f t="shared" si="40"/>
        <v>0</v>
      </c>
      <c r="S156" s="153">
        <f t="shared" si="41"/>
        <v>0</v>
      </c>
      <c r="T156" s="153">
        <f t="shared" si="42"/>
        <v>0</v>
      </c>
      <c r="U156" s="153">
        <f t="shared" si="43"/>
        <v>0</v>
      </c>
      <c r="V156" s="154">
        <f t="shared" si="44"/>
        <v>0</v>
      </c>
      <c r="W156" s="116"/>
      <c r="X156" s="155">
        <f t="shared" si="45"/>
        <v>0</v>
      </c>
      <c r="Y156" s="156">
        <f t="shared" si="46"/>
        <v>0</v>
      </c>
      <c r="Z156" s="156">
        <f t="shared" si="47"/>
        <v>0</v>
      </c>
      <c r="AA156" s="156">
        <f t="shared" si="48"/>
        <v>0</v>
      </c>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c r="CF156" s="113"/>
      <c r="CG156" s="113"/>
      <c r="CH156" s="113"/>
      <c r="CI156" s="113"/>
      <c r="CJ156" s="113"/>
      <c r="CK156" s="113"/>
      <c r="CL156" s="113"/>
      <c r="CM156" s="113"/>
      <c r="CN156" s="113"/>
      <c r="CO156" s="113"/>
      <c r="CP156" s="113"/>
      <c r="CQ156" s="113"/>
      <c r="CR156" s="113"/>
      <c r="CS156" s="113"/>
      <c r="CT156" s="113"/>
      <c r="CU156" s="113"/>
      <c r="CV156" s="113"/>
      <c r="CW156" s="113"/>
      <c r="CX156" s="113"/>
      <c r="CY156" s="113"/>
      <c r="CZ156" s="113"/>
      <c r="DA156" s="113"/>
      <c r="DB156" s="113"/>
      <c r="DC156" s="113"/>
      <c r="DD156" s="113"/>
      <c r="DE156" s="113"/>
      <c r="DF156" s="113"/>
      <c r="DG156" s="113"/>
      <c r="DH156" s="113"/>
      <c r="DI156" s="113"/>
      <c r="DJ156" s="113"/>
      <c r="DK156" s="113"/>
      <c r="DL156" s="113"/>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113"/>
      <c r="EH156" s="113"/>
      <c r="EI156" s="113"/>
      <c r="EJ156" s="113"/>
      <c r="EK156" s="113"/>
      <c r="EL156" s="113"/>
      <c r="EM156" s="113"/>
      <c r="EN156" s="113"/>
      <c r="EO156" s="113"/>
      <c r="EP156" s="113"/>
      <c r="EQ156" s="113"/>
      <c r="ER156" s="113"/>
      <c r="ES156" s="113"/>
      <c r="ET156" s="113"/>
      <c r="EU156" s="113"/>
      <c r="EV156" s="113"/>
      <c r="EW156" s="113"/>
      <c r="EX156" s="113"/>
      <c r="EY156" s="113"/>
      <c r="EZ156" s="113"/>
      <c r="FA156" s="113"/>
      <c r="FB156" s="113"/>
      <c r="FC156" s="113"/>
      <c r="FD156" s="113"/>
      <c r="FE156" s="113"/>
      <c r="FF156" s="113"/>
      <c r="FG156" s="113"/>
      <c r="FH156" s="113"/>
      <c r="FI156" s="113"/>
      <c r="FJ156" s="113"/>
      <c r="FK156" s="113"/>
      <c r="FL156" s="113"/>
      <c r="FM156" s="113"/>
      <c r="FN156" s="113"/>
      <c r="FO156" s="113"/>
      <c r="FP156" s="113"/>
      <c r="FQ156" s="113"/>
      <c r="FR156" s="113"/>
      <c r="FS156" s="113"/>
      <c r="FT156" s="113"/>
      <c r="FU156" s="113"/>
      <c r="FV156" s="113"/>
      <c r="FW156" s="113"/>
      <c r="FX156" s="113"/>
      <c r="FY156" s="113"/>
      <c r="FZ156" s="113"/>
      <c r="GA156" s="113"/>
      <c r="GB156" s="113"/>
      <c r="GC156" s="113"/>
      <c r="GD156" s="113"/>
      <c r="GE156" s="113"/>
      <c r="GF156" s="113"/>
      <c r="GG156" s="113"/>
      <c r="GH156" s="113"/>
      <c r="GI156" s="113"/>
      <c r="GJ156" s="113"/>
      <c r="GK156" s="113"/>
      <c r="GL156" s="113"/>
      <c r="GM156" s="113"/>
      <c r="GN156" s="113"/>
      <c r="GO156" s="113"/>
      <c r="GP156" s="113"/>
      <c r="GQ156" s="113"/>
      <c r="GR156" s="113"/>
      <c r="GS156" s="113"/>
      <c r="GT156" s="113"/>
      <c r="GU156" s="113"/>
      <c r="GV156" s="113"/>
      <c r="GW156" s="113"/>
      <c r="GX156" s="113"/>
      <c r="GY156" s="113"/>
      <c r="GZ156" s="113"/>
      <c r="HA156" s="113"/>
      <c r="HB156" s="113"/>
      <c r="HC156" s="113"/>
      <c r="HD156" s="113"/>
      <c r="HE156" s="113"/>
      <c r="HF156" s="113"/>
      <c r="HG156" s="113"/>
      <c r="HH156" s="113"/>
      <c r="HI156" s="113"/>
      <c r="HJ156" s="113"/>
      <c r="HK156" s="113"/>
      <c r="HL156" s="113"/>
      <c r="HM156" s="113"/>
      <c r="HN156" s="113"/>
      <c r="HO156" s="113"/>
      <c r="HP156" s="113"/>
      <c r="HQ156" s="113"/>
      <c r="HR156" s="113"/>
      <c r="HS156" s="113"/>
      <c r="HT156" s="113"/>
      <c r="HU156" s="113"/>
    </row>
    <row r="157" spans="1:229" s="140" customFormat="1" ht="12.95">
      <c r="A157" s="113"/>
      <c r="B157" s="146" t="s">
        <v>139</v>
      </c>
      <c r="C157" s="146"/>
      <c r="D157" s="146"/>
      <c r="E157" s="146" t="s">
        <v>140</v>
      </c>
      <c r="F157" s="157"/>
      <c r="G157" s="110"/>
      <c r="H157" s="148" t="s">
        <v>141</v>
      </c>
      <c r="I157" s="158" t="s">
        <v>137</v>
      </c>
      <c r="J157" s="110"/>
      <c r="K157" s="149" t="s">
        <v>141</v>
      </c>
      <c r="L157" s="150" t="s">
        <v>137</v>
      </c>
      <c r="M157" s="151" t="s">
        <v>137</v>
      </c>
      <c r="N157" s="150"/>
      <c r="O157" s="231"/>
      <c r="P157" s="110"/>
      <c r="Q157" s="152">
        <f t="shared" si="39"/>
        <v>0</v>
      </c>
      <c r="R157" s="153">
        <f t="shared" si="40"/>
        <v>0</v>
      </c>
      <c r="S157" s="153">
        <f t="shared" si="41"/>
        <v>0</v>
      </c>
      <c r="T157" s="153">
        <f t="shared" si="42"/>
        <v>0</v>
      </c>
      <c r="U157" s="153">
        <f t="shared" si="43"/>
        <v>0</v>
      </c>
      <c r="V157" s="154">
        <f t="shared" si="44"/>
        <v>0</v>
      </c>
      <c r="W157" s="116"/>
      <c r="X157" s="155">
        <f t="shared" si="45"/>
        <v>0</v>
      </c>
      <c r="Y157" s="156">
        <f t="shared" si="46"/>
        <v>0</v>
      </c>
      <c r="Z157" s="156">
        <f t="shared" si="47"/>
        <v>0</v>
      </c>
      <c r="AA157" s="156">
        <f t="shared" si="48"/>
        <v>0</v>
      </c>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c r="CF157" s="113"/>
      <c r="CG157" s="113"/>
      <c r="CH157" s="113"/>
      <c r="CI157" s="113"/>
      <c r="CJ157" s="113"/>
      <c r="CK157" s="113"/>
      <c r="CL157" s="113"/>
      <c r="CM157" s="113"/>
      <c r="CN157" s="113"/>
      <c r="CO157" s="113"/>
      <c r="CP157" s="113"/>
      <c r="CQ157" s="113"/>
      <c r="CR157" s="113"/>
      <c r="CS157" s="113"/>
      <c r="CT157" s="113"/>
      <c r="CU157" s="113"/>
      <c r="CV157" s="113"/>
      <c r="CW157" s="113"/>
      <c r="CX157" s="113"/>
      <c r="CY157" s="113"/>
      <c r="CZ157" s="113"/>
      <c r="DA157" s="113"/>
      <c r="DB157" s="113"/>
      <c r="DC157" s="113"/>
      <c r="DD157" s="113"/>
      <c r="DE157" s="113"/>
      <c r="DF157" s="113"/>
      <c r="DG157" s="113"/>
      <c r="DH157" s="113"/>
      <c r="DI157" s="113"/>
      <c r="DJ157" s="113"/>
      <c r="DK157" s="113"/>
      <c r="DL157" s="113"/>
      <c r="DM157" s="113"/>
      <c r="DN157" s="113"/>
      <c r="DO157" s="113"/>
      <c r="DP157" s="113"/>
      <c r="DQ157" s="113"/>
      <c r="DR157" s="113"/>
      <c r="DS157" s="113"/>
      <c r="DT157" s="113"/>
      <c r="DU157" s="113"/>
      <c r="DV157" s="113"/>
      <c r="DW157" s="113"/>
      <c r="DX157" s="113"/>
      <c r="DY157" s="113"/>
      <c r="DZ157" s="113"/>
      <c r="EA157" s="113"/>
      <c r="EB157" s="113"/>
      <c r="EC157" s="113"/>
      <c r="ED157" s="113"/>
      <c r="EE157" s="113"/>
      <c r="EF157" s="113"/>
      <c r="EG157" s="113"/>
      <c r="EH157" s="113"/>
      <c r="EI157" s="113"/>
      <c r="EJ157" s="113"/>
      <c r="EK157" s="113"/>
      <c r="EL157" s="113"/>
      <c r="EM157" s="113"/>
      <c r="EN157" s="113"/>
      <c r="EO157" s="113"/>
      <c r="EP157" s="113"/>
      <c r="EQ157" s="113"/>
      <c r="ER157" s="113"/>
      <c r="ES157" s="113"/>
      <c r="ET157" s="113"/>
      <c r="EU157" s="113"/>
      <c r="EV157" s="113"/>
      <c r="EW157" s="113"/>
      <c r="EX157" s="113"/>
      <c r="EY157" s="113"/>
      <c r="EZ157" s="113"/>
      <c r="FA157" s="113"/>
      <c r="FB157" s="113"/>
      <c r="FC157" s="113"/>
      <c r="FD157" s="113"/>
      <c r="FE157" s="113"/>
      <c r="FF157" s="113"/>
      <c r="FG157" s="113"/>
      <c r="FH157" s="113"/>
      <c r="FI157" s="113"/>
      <c r="FJ157" s="113"/>
      <c r="FK157" s="113"/>
      <c r="FL157" s="113"/>
      <c r="FM157" s="113"/>
      <c r="FN157" s="113"/>
      <c r="FO157" s="113"/>
      <c r="FP157" s="113"/>
      <c r="FQ157" s="113"/>
      <c r="FR157" s="113"/>
      <c r="FS157" s="113"/>
      <c r="FT157" s="113"/>
      <c r="FU157" s="113"/>
      <c r="FV157" s="113"/>
      <c r="FW157" s="113"/>
      <c r="FX157" s="113"/>
      <c r="FY157" s="113"/>
      <c r="FZ157" s="113"/>
      <c r="GA157" s="113"/>
      <c r="GB157" s="113"/>
      <c r="GC157" s="113"/>
      <c r="GD157" s="113"/>
      <c r="GE157" s="113"/>
      <c r="GF157" s="113"/>
      <c r="GG157" s="113"/>
      <c r="GH157" s="113"/>
      <c r="GI157" s="113"/>
      <c r="GJ157" s="113"/>
      <c r="GK157" s="113"/>
      <c r="GL157" s="113"/>
      <c r="GM157" s="113"/>
      <c r="GN157" s="113"/>
      <c r="GO157" s="113"/>
      <c r="GP157" s="113"/>
      <c r="GQ157" s="113"/>
      <c r="GR157" s="113"/>
      <c r="GS157" s="113"/>
      <c r="GT157" s="113"/>
      <c r="GU157" s="113"/>
      <c r="GV157" s="113"/>
      <c r="GW157" s="113"/>
      <c r="GX157" s="113"/>
      <c r="GY157" s="113"/>
      <c r="GZ157" s="113"/>
      <c r="HA157" s="113"/>
      <c r="HB157" s="113"/>
      <c r="HC157" s="113"/>
      <c r="HD157" s="113"/>
      <c r="HE157" s="113"/>
      <c r="HF157" s="113"/>
      <c r="HG157" s="113"/>
      <c r="HH157" s="113"/>
      <c r="HI157" s="113"/>
      <c r="HJ157" s="113"/>
      <c r="HK157" s="113"/>
      <c r="HL157" s="113"/>
      <c r="HM157" s="113"/>
      <c r="HN157" s="113"/>
      <c r="HO157" s="113"/>
      <c r="HP157" s="113"/>
      <c r="HQ157" s="113"/>
      <c r="HR157" s="113"/>
      <c r="HS157" s="113"/>
      <c r="HT157" s="113"/>
      <c r="HU157" s="113"/>
    </row>
    <row r="158" spans="1:229" s="140" customFormat="1" ht="12.95">
      <c r="A158" s="113"/>
      <c r="B158" s="146" t="s">
        <v>139</v>
      </c>
      <c r="C158" s="146"/>
      <c r="D158" s="146"/>
      <c r="E158" s="146" t="s">
        <v>140</v>
      </c>
      <c r="F158" s="157"/>
      <c r="G158" s="110"/>
      <c r="H158" s="148" t="s">
        <v>141</v>
      </c>
      <c r="I158" s="158" t="s">
        <v>137</v>
      </c>
      <c r="J158" s="110"/>
      <c r="K158" s="149" t="s">
        <v>141</v>
      </c>
      <c r="L158" s="150" t="s">
        <v>137</v>
      </c>
      <c r="M158" s="151" t="s">
        <v>137</v>
      </c>
      <c r="N158" s="150"/>
      <c r="O158" s="231"/>
      <c r="P158" s="110"/>
      <c r="Q158" s="152">
        <f t="shared" si="39"/>
        <v>0</v>
      </c>
      <c r="R158" s="153">
        <f t="shared" si="40"/>
        <v>0</v>
      </c>
      <c r="S158" s="153">
        <f t="shared" si="41"/>
        <v>0</v>
      </c>
      <c r="T158" s="153">
        <f t="shared" si="42"/>
        <v>0</v>
      </c>
      <c r="U158" s="153">
        <f t="shared" si="43"/>
        <v>0</v>
      </c>
      <c r="V158" s="154">
        <f t="shared" si="44"/>
        <v>0</v>
      </c>
      <c r="W158" s="116"/>
      <c r="X158" s="155">
        <f t="shared" si="45"/>
        <v>0</v>
      </c>
      <c r="Y158" s="156">
        <f t="shared" si="46"/>
        <v>0</v>
      </c>
      <c r="Z158" s="156">
        <f t="shared" si="47"/>
        <v>0</v>
      </c>
      <c r="AA158" s="156">
        <f t="shared" si="48"/>
        <v>0</v>
      </c>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c r="CG158" s="113"/>
      <c r="CH158" s="113"/>
      <c r="CI158" s="113"/>
      <c r="CJ158" s="113"/>
      <c r="CK158" s="113"/>
      <c r="CL158" s="113"/>
      <c r="CM158" s="113"/>
      <c r="CN158" s="113"/>
      <c r="CO158" s="113"/>
      <c r="CP158" s="113"/>
      <c r="CQ158" s="113"/>
      <c r="CR158" s="113"/>
      <c r="CS158" s="113"/>
      <c r="CT158" s="113"/>
      <c r="CU158" s="113"/>
      <c r="CV158" s="113"/>
      <c r="CW158" s="113"/>
      <c r="CX158" s="113"/>
      <c r="CY158" s="113"/>
      <c r="CZ158" s="113"/>
      <c r="DA158" s="113"/>
      <c r="DB158" s="113"/>
      <c r="DC158" s="113"/>
      <c r="DD158" s="113"/>
      <c r="DE158" s="113"/>
      <c r="DF158" s="113"/>
      <c r="DG158" s="113"/>
      <c r="DH158" s="113"/>
      <c r="DI158" s="113"/>
      <c r="DJ158" s="113"/>
      <c r="DK158" s="113"/>
      <c r="DL158" s="113"/>
      <c r="DM158" s="113"/>
      <c r="DN158" s="113"/>
      <c r="DO158" s="113"/>
      <c r="DP158" s="113"/>
      <c r="DQ158" s="113"/>
      <c r="DR158" s="113"/>
      <c r="DS158" s="113"/>
      <c r="DT158" s="113"/>
      <c r="DU158" s="113"/>
      <c r="DV158" s="113"/>
      <c r="DW158" s="113"/>
      <c r="DX158" s="113"/>
      <c r="DY158" s="113"/>
      <c r="DZ158" s="113"/>
      <c r="EA158" s="113"/>
      <c r="EB158" s="113"/>
      <c r="EC158" s="113"/>
      <c r="ED158" s="113"/>
      <c r="EE158" s="113"/>
      <c r="EF158" s="113"/>
      <c r="EG158" s="113"/>
      <c r="EH158" s="113"/>
      <c r="EI158" s="113"/>
      <c r="EJ158" s="113"/>
      <c r="EK158" s="113"/>
      <c r="EL158" s="113"/>
      <c r="EM158" s="113"/>
      <c r="EN158" s="113"/>
      <c r="EO158" s="113"/>
      <c r="EP158" s="113"/>
      <c r="EQ158" s="113"/>
      <c r="ER158" s="113"/>
      <c r="ES158" s="113"/>
      <c r="ET158" s="113"/>
      <c r="EU158" s="113"/>
      <c r="EV158" s="113"/>
      <c r="EW158" s="113"/>
      <c r="EX158" s="113"/>
      <c r="EY158" s="113"/>
      <c r="EZ158" s="113"/>
      <c r="FA158" s="113"/>
      <c r="FB158" s="113"/>
      <c r="FC158" s="113"/>
      <c r="FD158" s="113"/>
      <c r="FE158" s="113"/>
      <c r="FF158" s="113"/>
      <c r="FG158" s="113"/>
      <c r="FH158" s="113"/>
      <c r="FI158" s="113"/>
      <c r="FJ158" s="113"/>
      <c r="FK158" s="113"/>
      <c r="FL158" s="113"/>
      <c r="FM158" s="113"/>
      <c r="FN158" s="113"/>
      <c r="FO158" s="113"/>
      <c r="FP158" s="113"/>
      <c r="FQ158" s="113"/>
      <c r="FR158" s="113"/>
      <c r="FS158" s="113"/>
      <c r="FT158" s="113"/>
      <c r="FU158" s="113"/>
      <c r="FV158" s="113"/>
      <c r="FW158" s="113"/>
      <c r="FX158" s="113"/>
      <c r="FY158" s="113"/>
      <c r="FZ158" s="113"/>
      <c r="GA158" s="113"/>
      <c r="GB158" s="113"/>
      <c r="GC158" s="113"/>
      <c r="GD158" s="113"/>
      <c r="GE158" s="113"/>
      <c r="GF158" s="113"/>
      <c r="GG158" s="113"/>
      <c r="GH158" s="113"/>
      <c r="GI158" s="113"/>
      <c r="GJ158" s="113"/>
      <c r="GK158" s="113"/>
      <c r="GL158" s="113"/>
      <c r="GM158" s="113"/>
      <c r="GN158" s="113"/>
      <c r="GO158" s="113"/>
      <c r="GP158" s="113"/>
      <c r="GQ158" s="113"/>
      <c r="GR158" s="113"/>
      <c r="GS158" s="113"/>
      <c r="GT158" s="113"/>
      <c r="GU158" s="113"/>
      <c r="GV158" s="113"/>
      <c r="GW158" s="113"/>
      <c r="GX158" s="113"/>
      <c r="GY158" s="113"/>
      <c r="GZ158" s="113"/>
      <c r="HA158" s="113"/>
      <c r="HB158" s="113"/>
      <c r="HC158" s="113"/>
      <c r="HD158" s="113"/>
      <c r="HE158" s="113"/>
      <c r="HF158" s="113"/>
      <c r="HG158" s="113"/>
      <c r="HH158" s="113"/>
      <c r="HI158" s="113"/>
      <c r="HJ158" s="113"/>
      <c r="HK158" s="113"/>
      <c r="HL158" s="113"/>
      <c r="HM158" s="113"/>
      <c r="HN158" s="113"/>
      <c r="HO158" s="113"/>
      <c r="HP158" s="113"/>
      <c r="HQ158" s="113"/>
      <c r="HR158" s="113"/>
      <c r="HS158" s="113"/>
      <c r="HT158" s="113"/>
      <c r="HU158" s="113"/>
    </row>
    <row r="159" spans="1:229" s="140" customFormat="1" ht="12.95">
      <c r="A159" s="113"/>
      <c r="B159" s="146" t="s">
        <v>139</v>
      </c>
      <c r="C159" s="146"/>
      <c r="D159" s="146"/>
      <c r="E159" s="146" t="s">
        <v>140</v>
      </c>
      <c r="F159" s="157"/>
      <c r="G159" s="110"/>
      <c r="H159" s="148" t="s">
        <v>141</v>
      </c>
      <c r="I159" s="158" t="s">
        <v>137</v>
      </c>
      <c r="J159" s="110"/>
      <c r="K159" s="149" t="s">
        <v>141</v>
      </c>
      <c r="L159" s="150" t="s">
        <v>137</v>
      </c>
      <c r="M159" s="151" t="s">
        <v>137</v>
      </c>
      <c r="N159" s="150"/>
      <c r="O159" s="231"/>
      <c r="P159" s="110"/>
      <c r="Q159" s="152">
        <f t="shared" si="39"/>
        <v>0</v>
      </c>
      <c r="R159" s="153">
        <f t="shared" si="40"/>
        <v>0</v>
      </c>
      <c r="S159" s="153">
        <f t="shared" si="41"/>
        <v>0</v>
      </c>
      <c r="T159" s="153">
        <f t="shared" si="42"/>
        <v>0</v>
      </c>
      <c r="U159" s="153">
        <f t="shared" si="43"/>
        <v>0</v>
      </c>
      <c r="V159" s="154">
        <f t="shared" si="44"/>
        <v>0</v>
      </c>
      <c r="W159" s="116"/>
      <c r="X159" s="155">
        <f t="shared" si="45"/>
        <v>0</v>
      </c>
      <c r="Y159" s="156">
        <f t="shared" si="46"/>
        <v>0</v>
      </c>
      <c r="Z159" s="156">
        <f t="shared" si="47"/>
        <v>0</v>
      </c>
      <c r="AA159" s="156">
        <f t="shared" si="48"/>
        <v>0</v>
      </c>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c r="CG159" s="113"/>
      <c r="CH159" s="113"/>
      <c r="CI159" s="113"/>
      <c r="CJ159" s="113"/>
      <c r="CK159" s="113"/>
      <c r="CL159" s="113"/>
      <c r="CM159" s="113"/>
      <c r="CN159" s="113"/>
      <c r="CO159" s="113"/>
      <c r="CP159" s="113"/>
      <c r="CQ159" s="113"/>
      <c r="CR159" s="113"/>
      <c r="CS159" s="113"/>
      <c r="CT159" s="113"/>
      <c r="CU159" s="113"/>
      <c r="CV159" s="113"/>
      <c r="CW159" s="113"/>
      <c r="CX159" s="113"/>
      <c r="CY159" s="113"/>
      <c r="CZ159" s="113"/>
      <c r="DA159" s="113"/>
      <c r="DB159" s="113"/>
      <c r="DC159" s="113"/>
      <c r="DD159" s="113"/>
      <c r="DE159" s="113"/>
      <c r="DF159" s="113"/>
      <c r="DG159" s="113"/>
      <c r="DH159" s="113"/>
      <c r="DI159" s="113"/>
      <c r="DJ159" s="113"/>
      <c r="DK159" s="113"/>
      <c r="DL159" s="113"/>
      <c r="DM159" s="113"/>
      <c r="DN159" s="113"/>
      <c r="DO159" s="113"/>
      <c r="DP159" s="113"/>
      <c r="DQ159" s="113"/>
      <c r="DR159" s="113"/>
      <c r="DS159" s="113"/>
      <c r="DT159" s="113"/>
      <c r="DU159" s="113"/>
      <c r="DV159" s="113"/>
      <c r="DW159" s="113"/>
      <c r="DX159" s="113"/>
      <c r="DY159" s="113"/>
      <c r="DZ159" s="113"/>
      <c r="EA159" s="113"/>
      <c r="EB159" s="113"/>
      <c r="EC159" s="113"/>
      <c r="ED159" s="113"/>
      <c r="EE159" s="113"/>
      <c r="EF159" s="113"/>
      <c r="EG159" s="113"/>
      <c r="EH159" s="113"/>
      <c r="EI159" s="113"/>
      <c r="EJ159" s="113"/>
      <c r="EK159" s="113"/>
      <c r="EL159" s="113"/>
      <c r="EM159" s="113"/>
      <c r="EN159" s="113"/>
      <c r="EO159" s="113"/>
      <c r="EP159" s="113"/>
      <c r="EQ159" s="113"/>
      <c r="ER159" s="113"/>
      <c r="ES159" s="113"/>
      <c r="ET159" s="113"/>
      <c r="EU159" s="113"/>
      <c r="EV159" s="113"/>
      <c r="EW159" s="113"/>
      <c r="EX159" s="113"/>
      <c r="EY159" s="113"/>
      <c r="EZ159" s="113"/>
      <c r="FA159" s="113"/>
      <c r="FB159" s="113"/>
      <c r="FC159" s="113"/>
      <c r="FD159" s="113"/>
      <c r="FE159" s="113"/>
      <c r="FF159" s="113"/>
      <c r="FG159" s="113"/>
      <c r="FH159" s="113"/>
      <c r="FI159" s="113"/>
      <c r="FJ159" s="113"/>
      <c r="FK159" s="113"/>
      <c r="FL159" s="113"/>
      <c r="FM159" s="113"/>
      <c r="FN159" s="113"/>
      <c r="FO159" s="113"/>
      <c r="FP159" s="113"/>
      <c r="FQ159" s="113"/>
      <c r="FR159" s="113"/>
      <c r="FS159" s="113"/>
      <c r="FT159" s="113"/>
      <c r="FU159" s="113"/>
      <c r="FV159" s="113"/>
      <c r="FW159" s="113"/>
      <c r="FX159" s="113"/>
      <c r="FY159" s="113"/>
      <c r="FZ159" s="113"/>
      <c r="GA159" s="113"/>
      <c r="GB159" s="113"/>
      <c r="GC159" s="113"/>
      <c r="GD159" s="113"/>
      <c r="GE159" s="113"/>
      <c r="GF159" s="113"/>
      <c r="GG159" s="113"/>
      <c r="GH159" s="113"/>
      <c r="GI159" s="113"/>
      <c r="GJ159" s="113"/>
      <c r="GK159" s="113"/>
      <c r="GL159" s="113"/>
      <c r="GM159" s="113"/>
      <c r="GN159" s="113"/>
      <c r="GO159" s="113"/>
      <c r="GP159" s="113"/>
      <c r="GQ159" s="113"/>
      <c r="GR159" s="113"/>
      <c r="GS159" s="113"/>
      <c r="GT159" s="113"/>
      <c r="GU159" s="113"/>
      <c r="GV159" s="113"/>
      <c r="GW159" s="113"/>
      <c r="GX159" s="113"/>
      <c r="GY159" s="113"/>
      <c r="GZ159" s="113"/>
      <c r="HA159" s="113"/>
      <c r="HB159" s="113"/>
      <c r="HC159" s="113"/>
      <c r="HD159" s="113"/>
      <c r="HE159" s="113"/>
      <c r="HF159" s="113"/>
      <c r="HG159" s="113"/>
      <c r="HH159" s="113"/>
      <c r="HI159" s="113"/>
      <c r="HJ159" s="113"/>
      <c r="HK159" s="113"/>
      <c r="HL159" s="113"/>
      <c r="HM159" s="113"/>
      <c r="HN159" s="113"/>
      <c r="HO159" s="113"/>
      <c r="HP159" s="113"/>
      <c r="HQ159" s="113"/>
      <c r="HR159" s="113"/>
      <c r="HS159" s="113"/>
      <c r="HT159" s="113"/>
      <c r="HU159" s="113"/>
    </row>
    <row r="160" spans="1:229" s="140" customFormat="1" ht="12.95">
      <c r="A160" s="113"/>
      <c r="B160" s="146" t="s">
        <v>139</v>
      </c>
      <c r="C160" s="146"/>
      <c r="D160" s="146"/>
      <c r="E160" s="146" t="s">
        <v>140</v>
      </c>
      <c r="F160" s="157"/>
      <c r="G160" s="110"/>
      <c r="H160" s="148" t="s">
        <v>141</v>
      </c>
      <c r="I160" s="158" t="s">
        <v>137</v>
      </c>
      <c r="J160" s="110"/>
      <c r="K160" s="149" t="s">
        <v>141</v>
      </c>
      <c r="L160" s="150" t="s">
        <v>137</v>
      </c>
      <c r="M160" s="151" t="s">
        <v>137</v>
      </c>
      <c r="N160" s="150"/>
      <c r="O160" s="231"/>
      <c r="P160" s="110"/>
      <c r="Q160" s="152">
        <f t="shared" si="39"/>
        <v>0</v>
      </c>
      <c r="R160" s="153">
        <f t="shared" si="40"/>
        <v>0</v>
      </c>
      <c r="S160" s="153">
        <f t="shared" si="41"/>
        <v>0</v>
      </c>
      <c r="T160" s="153">
        <f t="shared" si="42"/>
        <v>0</v>
      </c>
      <c r="U160" s="153">
        <f t="shared" si="43"/>
        <v>0</v>
      </c>
      <c r="V160" s="154">
        <f t="shared" si="44"/>
        <v>0</v>
      </c>
      <c r="W160" s="116"/>
      <c r="X160" s="155">
        <f t="shared" si="45"/>
        <v>0</v>
      </c>
      <c r="Y160" s="156">
        <f t="shared" si="46"/>
        <v>0</v>
      </c>
      <c r="Z160" s="156">
        <f t="shared" si="47"/>
        <v>0</v>
      </c>
      <c r="AA160" s="156">
        <f t="shared" si="48"/>
        <v>0</v>
      </c>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c r="BJ160" s="113"/>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c r="CF160" s="113"/>
      <c r="CG160" s="113"/>
      <c r="CH160" s="113"/>
      <c r="CI160" s="113"/>
      <c r="CJ160" s="113"/>
      <c r="CK160" s="113"/>
      <c r="CL160" s="113"/>
      <c r="CM160" s="113"/>
      <c r="CN160" s="113"/>
      <c r="CO160" s="113"/>
      <c r="CP160" s="113"/>
      <c r="CQ160" s="113"/>
      <c r="CR160" s="113"/>
      <c r="CS160" s="113"/>
      <c r="CT160" s="113"/>
      <c r="CU160" s="113"/>
      <c r="CV160" s="113"/>
      <c r="CW160" s="113"/>
      <c r="CX160" s="113"/>
      <c r="CY160" s="113"/>
      <c r="CZ160" s="113"/>
      <c r="DA160" s="113"/>
      <c r="DB160" s="113"/>
      <c r="DC160" s="113"/>
      <c r="DD160" s="113"/>
      <c r="DE160" s="113"/>
      <c r="DF160" s="113"/>
      <c r="DG160" s="113"/>
      <c r="DH160" s="113"/>
      <c r="DI160" s="113"/>
      <c r="DJ160" s="113"/>
      <c r="DK160" s="113"/>
      <c r="DL160" s="113"/>
      <c r="DM160" s="113"/>
      <c r="DN160" s="113"/>
      <c r="DO160" s="113"/>
      <c r="DP160" s="113"/>
      <c r="DQ160" s="113"/>
      <c r="DR160" s="113"/>
      <c r="DS160" s="113"/>
      <c r="DT160" s="113"/>
      <c r="DU160" s="113"/>
      <c r="DV160" s="113"/>
      <c r="DW160" s="113"/>
      <c r="DX160" s="113"/>
      <c r="DY160" s="113"/>
      <c r="DZ160" s="113"/>
      <c r="EA160" s="113"/>
      <c r="EB160" s="113"/>
      <c r="EC160" s="113"/>
      <c r="ED160" s="113"/>
      <c r="EE160" s="113"/>
      <c r="EF160" s="113"/>
      <c r="EG160" s="113"/>
      <c r="EH160" s="113"/>
      <c r="EI160" s="113"/>
      <c r="EJ160" s="113"/>
      <c r="EK160" s="113"/>
      <c r="EL160" s="113"/>
      <c r="EM160" s="113"/>
      <c r="EN160" s="113"/>
      <c r="EO160" s="113"/>
      <c r="EP160" s="113"/>
      <c r="EQ160" s="113"/>
      <c r="ER160" s="113"/>
      <c r="ES160" s="113"/>
      <c r="ET160" s="113"/>
      <c r="EU160" s="113"/>
      <c r="EV160" s="113"/>
      <c r="EW160" s="113"/>
      <c r="EX160" s="113"/>
      <c r="EY160" s="113"/>
      <c r="EZ160" s="113"/>
      <c r="FA160" s="113"/>
      <c r="FB160" s="113"/>
      <c r="FC160" s="113"/>
      <c r="FD160" s="113"/>
      <c r="FE160" s="113"/>
      <c r="FF160" s="113"/>
      <c r="FG160" s="113"/>
      <c r="FH160" s="113"/>
      <c r="FI160" s="113"/>
      <c r="FJ160" s="113"/>
      <c r="FK160" s="113"/>
      <c r="FL160" s="113"/>
      <c r="FM160" s="113"/>
      <c r="FN160" s="113"/>
      <c r="FO160" s="113"/>
      <c r="FP160" s="113"/>
      <c r="FQ160" s="113"/>
      <c r="FR160" s="113"/>
      <c r="FS160" s="113"/>
      <c r="FT160" s="113"/>
      <c r="FU160" s="113"/>
      <c r="FV160" s="113"/>
      <c r="FW160" s="113"/>
      <c r="FX160" s="113"/>
      <c r="FY160" s="113"/>
      <c r="FZ160" s="113"/>
      <c r="GA160" s="113"/>
      <c r="GB160" s="113"/>
      <c r="GC160" s="113"/>
      <c r="GD160" s="113"/>
      <c r="GE160" s="113"/>
      <c r="GF160" s="113"/>
      <c r="GG160" s="113"/>
      <c r="GH160" s="113"/>
      <c r="GI160" s="113"/>
      <c r="GJ160" s="113"/>
      <c r="GK160" s="113"/>
      <c r="GL160" s="113"/>
      <c r="GM160" s="113"/>
      <c r="GN160" s="113"/>
      <c r="GO160" s="113"/>
      <c r="GP160" s="113"/>
      <c r="GQ160" s="113"/>
      <c r="GR160" s="113"/>
      <c r="GS160" s="113"/>
      <c r="GT160" s="113"/>
      <c r="GU160" s="113"/>
      <c r="GV160" s="113"/>
      <c r="GW160" s="113"/>
      <c r="GX160" s="113"/>
      <c r="GY160" s="113"/>
      <c r="GZ160" s="113"/>
      <c r="HA160" s="113"/>
      <c r="HB160" s="113"/>
      <c r="HC160" s="113"/>
      <c r="HD160" s="113"/>
      <c r="HE160" s="113"/>
      <c r="HF160" s="113"/>
      <c r="HG160" s="113"/>
      <c r="HH160" s="113"/>
      <c r="HI160" s="113"/>
      <c r="HJ160" s="113"/>
      <c r="HK160" s="113"/>
      <c r="HL160" s="113"/>
      <c r="HM160" s="113"/>
      <c r="HN160" s="113"/>
      <c r="HO160" s="113"/>
      <c r="HP160" s="113"/>
      <c r="HQ160" s="113"/>
      <c r="HR160" s="113"/>
      <c r="HS160" s="113"/>
      <c r="HT160" s="113"/>
      <c r="HU160" s="113"/>
    </row>
    <row r="161" spans="1:229" s="140" customFormat="1" ht="12.95">
      <c r="A161" s="113"/>
      <c r="B161" s="146" t="s">
        <v>139</v>
      </c>
      <c r="C161" s="146"/>
      <c r="D161" s="146"/>
      <c r="E161" s="146" t="s">
        <v>140</v>
      </c>
      <c r="F161" s="157"/>
      <c r="G161" s="110"/>
      <c r="H161" s="148" t="s">
        <v>141</v>
      </c>
      <c r="I161" s="158" t="s">
        <v>137</v>
      </c>
      <c r="J161" s="110"/>
      <c r="K161" s="149" t="s">
        <v>141</v>
      </c>
      <c r="L161" s="150" t="s">
        <v>137</v>
      </c>
      <c r="M161" s="151" t="s">
        <v>137</v>
      </c>
      <c r="N161" s="150"/>
      <c r="O161" s="231"/>
      <c r="P161" s="110"/>
      <c r="Q161" s="152">
        <f t="shared" si="39"/>
        <v>0</v>
      </c>
      <c r="R161" s="153">
        <f t="shared" si="40"/>
        <v>0</v>
      </c>
      <c r="S161" s="153">
        <f t="shared" si="41"/>
        <v>0</v>
      </c>
      <c r="T161" s="153">
        <f t="shared" si="42"/>
        <v>0</v>
      </c>
      <c r="U161" s="153">
        <f t="shared" si="43"/>
        <v>0</v>
      </c>
      <c r="V161" s="154">
        <f t="shared" si="44"/>
        <v>0</v>
      </c>
      <c r="W161" s="116"/>
      <c r="X161" s="155">
        <f t="shared" si="45"/>
        <v>0</v>
      </c>
      <c r="Y161" s="156">
        <f t="shared" si="46"/>
        <v>0</v>
      </c>
      <c r="Z161" s="156">
        <f t="shared" si="47"/>
        <v>0</v>
      </c>
      <c r="AA161" s="156">
        <f t="shared" si="48"/>
        <v>0</v>
      </c>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c r="CF161" s="113"/>
      <c r="CG161" s="113"/>
      <c r="CH161" s="113"/>
      <c r="CI161" s="113"/>
      <c r="CJ161" s="113"/>
      <c r="CK161" s="113"/>
      <c r="CL161" s="113"/>
      <c r="CM161" s="113"/>
      <c r="CN161" s="113"/>
      <c r="CO161" s="113"/>
      <c r="CP161" s="113"/>
      <c r="CQ161" s="113"/>
      <c r="CR161" s="113"/>
      <c r="CS161" s="113"/>
      <c r="CT161" s="113"/>
      <c r="CU161" s="113"/>
      <c r="CV161" s="113"/>
      <c r="CW161" s="113"/>
      <c r="CX161" s="113"/>
      <c r="CY161" s="113"/>
      <c r="CZ161" s="113"/>
      <c r="DA161" s="113"/>
      <c r="DB161" s="113"/>
      <c r="DC161" s="113"/>
      <c r="DD161" s="113"/>
      <c r="DE161" s="113"/>
      <c r="DF161" s="113"/>
      <c r="DG161" s="113"/>
      <c r="DH161" s="113"/>
      <c r="DI161" s="113"/>
      <c r="DJ161" s="113"/>
      <c r="DK161" s="113"/>
      <c r="DL161" s="113"/>
      <c r="DM161" s="113"/>
      <c r="DN161" s="113"/>
      <c r="DO161" s="113"/>
      <c r="DP161" s="113"/>
      <c r="DQ161" s="113"/>
      <c r="DR161" s="113"/>
      <c r="DS161" s="113"/>
      <c r="DT161" s="113"/>
      <c r="DU161" s="113"/>
      <c r="DV161" s="113"/>
      <c r="DW161" s="113"/>
      <c r="DX161" s="113"/>
      <c r="DY161" s="113"/>
      <c r="DZ161" s="113"/>
      <c r="EA161" s="113"/>
      <c r="EB161" s="113"/>
      <c r="EC161" s="113"/>
      <c r="ED161" s="113"/>
      <c r="EE161" s="113"/>
      <c r="EF161" s="113"/>
      <c r="EG161" s="113"/>
      <c r="EH161" s="113"/>
      <c r="EI161" s="113"/>
      <c r="EJ161" s="113"/>
      <c r="EK161" s="113"/>
      <c r="EL161" s="113"/>
      <c r="EM161" s="113"/>
      <c r="EN161" s="113"/>
      <c r="EO161" s="113"/>
      <c r="EP161" s="113"/>
      <c r="EQ161" s="113"/>
      <c r="ER161" s="113"/>
      <c r="ES161" s="113"/>
      <c r="ET161" s="113"/>
      <c r="EU161" s="113"/>
      <c r="EV161" s="113"/>
      <c r="EW161" s="113"/>
      <c r="EX161" s="113"/>
      <c r="EY161" s="113"/>
      <c r="EZ161" s="113"/>
      <c r="FA161" s="113"/>
      <c r="FB161" s="113"/>
      <c r="FC161" s="113"/>
      <c r="FD161" s="113"/>
      <c r="FE161" s="113"/>
      <c r="FF161" s="113"/>
      <c r="FG161" s="113"/>
      <c r="FH161" s="113"/>
      <c r="FI161" s="113"/>
      <c r="FJ161" s="113"/>
      <c r="FK161" s="113"/>
      <c r="FL161" s="113"/>
      <c r="FM161" s="113"/>
      <c r="FN161" s="113"/>
      <c r="FO161" s="113"/>
      <c r="FP161" s="113"/>
      <c r="FQ161" s="113"/>
      <c r="FR161" s="113"/>
      <c r="FS161" s="113"/>
      <c r="FT161" s="113"/>
      <c r="FU161" s="113"/>
      <c r="FV161" s="113"/>
      <c r="FW161" s="113"/>
      <c r="FX161" s="113"/>
      <c r="FY161" s="113"/>
      <c r="FZ161" s="113"/>
      <c r="GA161" s="113"/>
      <c r="GB161" s="113"/>
      <c r="GC161" s="113"/>
      <c r="GD161" s="113"/>
      <c r="GE161" s="113"/>
      <c r="GF161" s="113"/>
      <c r="GG161" s="113"/>
      <c r="GH161" s="113"/>
      <c r="GI161" s="113"/>
      <c r="GJ161" s="113"/>
      <c r="GK161" s="113"/>
      <c r="GL161" s="113"/>
      <c r="GM161" s="113"/>
      <c r="GN161" s="113"/>
      <c r="GO161" s="113"/>
      <c r="GP161" s="113"/>
      <c r="GQ161" s="113"/>
      <c r="GR161" s="113"/>
      <c r="GS161" s="113"/>
      <c r="GT161" s="113"/>
      <c r="GU161" s="113"/>
      <c r="GV161" s="113"/>
      <c r="GW161" s="113"/>
      <c r="GX161" s="113"/>
      <c r="GY161" s="113"/>
      <c r="GZ161" s="113"/>
      <c r="HA161" s="113"/>
      <c r="HB161" s="113"/>
      <c r="HC161" s="113"/>
      <c r="HD161" s="113"/>
      <c r="HE161" s="113"/>
      <c r="HF161" s="113"/>
      <c r="HG161" s="113"/>
      <c r="HH161" s="113"/>
      <c r="HI161" s="113"/>
      <c r="HJ161" s="113"/>
      <c r="HK161" s="113"/>
      <c r="HL161" s="113"/>
      <c r="HM161" s="113"/>
      <c r="HN161" s="113"/>
      <c r="HO161" s="113"/>
      <c r="HP161" s="113"/>
      <c r="HQ161" s="113"/>
      <c r="HR161" s="113"/>
      <c r="HS161" s="113"/>
      <c r="HT161" s="113"/>
      <c r="HU161" s="113"/>
    </row>
    <row r="162" spans="1:229" s="140" customFormat="1" ht="12.95">
      <c r="A162" s="113"/>
      <c r="B162" s="146" t="s">
        <v>139</v>
      </c>
      <c r="C162" s="146"/>
      <c r="D162" s="146"/>
      <c r="E162" s="146" t="s">
        <v>140</v>
      </c>
      <c r="F162" s="157"/>
      <c r="G162" s="110"/>
      <c r="H162" s="148" t="s">
        <v>141</v>
      </c>
      <c r="I162" s="158" t="s">
        <v>137</v>
      </c>
      <c r="J162" s="110"/>
      <c r="K162" s="149" t="s">
        <v>141</v>
      </c>
      <c r="L162" s="150" t="s">
        <v>137</v>
      </c>
      <c r="M162" s="151" t="s">
        <v>137</v>
      </c>
      <c r="N162" s="150"/>
      <c r="O162" s="231"/>
      <c r="P162" s="110"/>
      <c r="Q162" s="152">
        <f t="shared" si="39"/>
        <v>0</v>
      </c>
      <c r="R162" s="153">
        <f t="shared" si="40"/>
        <v>0</v>
      </c>
      <c r="S162" s="153">
        <f t="shared" si="41"/>
        <v>0</v>
      </c>
      <c r="T162" s="153">
        <f t="shared" si="42"/>
        <v>0</v>
      </c>
      <c r="U162" s="153">
        <f t="shared" si="43"/>
        <v>0</v>
      </c>
      <c r="V162" s="154">
        <f t="shared" si="44"/>
        <v>0</v>
      </c>
      <c r="W162" s="116"/>
      <c r="X162" s="155">
        <f t="shared" si="45"/>
        <v>0</v>
      </c>
      <c r="Y162" s="156">
        <f t="shared" si="46"/>
        <v>0</v>
      </c>
      <c r="Z162" s="156">
        <f t="shared" si="47"/>
        <v>0</v>
      </c>
      <c r="AA162" s="156">
        <f t="shared" si="48"/>
        <v>0</v>
      </c>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c r="CG162" s="113"/>
      <c r="CH162" s="113"/>
      <c r="CI162" s="113"/>
      <c r="CJ162" s="113"/>
      <c r="CK162" s="113"/>
      <c r="CL162" s="113"/>
      <c r="CM162" s="113"/>
      <c r="CN162" s="113"/>
      <c r="CO162" s="113"/>
      <c r="CP162" s="113"/>
      <c r="CQ162" s="113"/>
      <c r="CR162" s="113"/>
      <c r="CS162" s="113"/>
      <c r="CT162" s="113"/>
      <c r="CU162" s="113"/>
      <c r="CV162" s="113"/>
      <c r="CW162" s="113"/>
      <c r="CX162" s="113"/>
      <c r="CY162" s="113"/>
      <c r="CZ162" s="113"/>
      <c r="DA162" s="113"/>
      <c r="DB162" s="113"/>
      <c r="DC162" s="113"/>
      <c r="DD162" s="113"/>
      <c r="DE162" s="113"/>
      <c r="DF162" s="113"/>
      <c r="DG162" s="113"/>
      <c r="DH162" s="113"/>
      <c r="DI162" s="113"/>
      <c r="DJ162" s="113"/>
      <c r="DK162" s="113"/>
      <c r="DL162" s="113"/>
      <c r="DM162" s="113"/>
      <c r="DN162" s="113"/>
      <c r="DO162" s="113"/>
      <c r="DP162" s="113"/>
      <c r="DQ162" s="113"/>
      <c r="DR162" s="113"/>
      <c r="DS162" s="113"/>
      <c r="DT162" s="113"/>
      <c r="DU162" s="113"/>
      <c r="DV162" s="113"/>
      <c r="DW162" s="113"/>
      <c r="DX162" s="113"/>
      <c r="DY162" s="113"/>
      <c r="DZ162" s="113"/>
      <c r="EA162" s="113"/>
      <c r="EB162" s="113"/>
      <c r="EC162" s="113"/>
      <c r="ED162" s="113"/>
      <c r="EE162" s="113"/>
      <c r="EF162" s="113"/>
      <c r="EG162" s="113"/>
      <c r="EH162" s="113"/>
      <c r="EI162" s="113"/>
      <c r="EJ162" s="113"/>
      <c r="EK162" s="113"/>
      <c r="EL162" s="113"/>
      <c r="EM162" s="113"/>
      <c r="EN162" s="113"/>
      <c r="EO162" s="113"/>
      <c r="EP162" s="113"/>
      <c r="EQ162" s="113"/>
      <c r="ER162" s="113"/>
      <c r="ES162" s="113"/>
      <c r="ET162" s="113"/>
      <c r="EU162" s="113"/>
      <c r="EV162" s="113"/>
      <c r="EW162" s="113"/>
      <c r="EX162" s="113"/>
      <c r="EY162" s="113"/>
      <c r="EZ162" s="113"/>
      <c r="FA162" s="113"/>
      <c r="FB162" s="113"/>
      <c r="FC162" s="113"/>
      <c r="FD162" s="113"/>
      <c r="FE162" s="113"/>
      <c r="FF162" s="113"/>
      <c r="FG162" s="113"/>
      <c r="FH162" s="113"/>
      <c r="FI162" s="113"/>
      <c r="FJ162" s="113"/>
      <c r="FK162" s="113"/>
      <c r="FL162" s="113"/>
      <c r="FM162" s="113"/>
      <c r="FN162" s="113"/>
      <c r="FO162" s="113"/>
      <c r="FP162" s="113"/>
      <c r="FQ162" s="113"/>
      <c r="FR162" s="113"/>
      <c r="FS162" s="113"/>
      <c r="FT162" s="113"/>
      <c r="FU162" s="113"/>
      <c r="FV162" s="113"/>
      <c r="FW162" s="113"/>
      <c r="FX162" s="113"/>
      <c r="FY162" s="113"/>
      <c r="FZ162" s="113"/>
      <c r="GA162" s="113"/>
      <c r="GB162" s="113"/>
      <c r="GC162" s="113"/>
      <c r="GD162" s="113"/>
      <c r="GE162" s="113"/>
      <c r="GF162" s="113"/>
      <c r="GG162" s="113"/>
      <c r="GH162" s="113"/>
      <c r="GI162" s="113"/>
      <c r="GJ162" s="113"/>
      <c r="GK162" s="113"/>
      <c r="GL162" s="113"/>
      <c r="GM162" s="113"/>
      <c r="GN162" s="113"/>
      <c r="GO162" s="113"/>
      <c r="GP162" s="113"/>
      <c r="GQ162" s="113"/>
      <c r="GR162" s="113"/>
      <c r="GS162" s="113"/>
      <c r="GT162" s="113"/>
      <c r="GU162" s="113"/>
      <c r="GV162" s="113"/>
      <c r="GW162" s="113"/>
      <c r="GX162" s="113"/>
      <c r="GY162" s="113"/>
      <c r="GZ162" s="113"/>
      <c r="HA162" s="113"/>
      <c r="HB162" s="113"/>
      <c r="HC162" s="113"/>
      <c r="HD162" s="113"/>
      <c r="HE162" s="113"/>
      <c r="HF162" s="113"/>
      <c r="HG162" s="113"/>
      <c r="HH162" s="113"/>
      <c r="HI162" s="113"/>
      <c r="HJ162" s="113"/>
      <c r="HK162" s="113"/>
      <c r="HL162" s="113"/>
      <c r="HM162" s="113"/>
      <c r="HN162" s="113"/>
      <c r="HO162" s="113"/>
      <c r="HP162" s="113"/>
      <c r="HQ162" s="113"/>
      <c r="HR162" s="113"/>
      <c r="HS162" s="113"/>
      <c r="HT162" s="113"/>
      <c r="HU162" s="113"/>
    </row>
    <row r="163" spans="1:229" s="140" customFormat="1" ht="12.95">
      <c r="A163" s="113"/>
      <c r="B163" s="146" t="s">
        <v>139</v>
      </c>
      <c r="C163" s="146"/>
      <c r="D163" s="146"/>
      <c r="E163" s="146" t="s">
        <v>140</v>
      </c>
      <c r="F163" s="157"/>
      <c r="G163" s="110"/>
      <c r="H163" s="148" t="s">
        <v>141</v>
      </c>
      <c r="I163" s="158" t="s">
        <v>137</v>
      </c>
      <c r="J163" s="110"/>
      <c r="K163" s="149" t="s">
        <v>141</v>
      </c>
      <c r="L163" s="150" t="s">
        <v>137</v>
      </c>
      <c r="M163" s="151" t="s">
        <v>137</v>
      </c>
      <c r="N163" s="150"/>
      <c r="O163" s="231"/>
      <c r="P163" s="110"/>
      <c r="Q163" s="152">
        <f t="shared" si="39"/>
        <v>0</v>
      </c>
      <c r="R163" s="153">
        <f t="shared" si="40"/>
        <v>0</v>
      </c>
      <c r="S163" s="153">
        <f t="shared" si="41"/>
        <v>0</v>
      </c>
      <c r="T163" s="153">
        <f t="shared" si="42"/>
        <v>0</v>
      </c>
      <c r="U163" s="153">
        <f t="shared" si="43"/>
        <v>0</v>
      </c>
      <c r="V163" s="154">
        <f t="shared" si="44"/>
        <v>0</v>
      </c>
      <c r="W163" s="116"/>
      <c r="X163" s="155">
        <f t="shared" si="45"/>
        <v>0</v>
      </c>
      <c r="Y163" s="156">
        <f t="shared" si="46"/>
        <v>0</v>
      </c>
      <c r="Z163" s="156">
        <f t="shared" si="47"/>
        <v>0</v>
      </c>
      <c r="AA163" s="156">
        <f t="shared" si="48"/>
        <v>0</v>
      </c>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c r="DN163" s="113"/>
      <c r="DO163" s="113"/>
      <c r="DP163" s="113"/>
      <c r="DQ163" s="113"/>
      <c r="DR163" s="113"/>
      <c r="DS163" s="113"/>
      <c r="DT163" s="113"/>
      <c r="DU163" s="113"/>
      <c r="DV163" s="113"/>
      <c r="DW163" s="113"/>
      <c r="DX163" s="113"/>
      <c r="DY163" s="113"/>
      <c r="DZ163" s="113"/>
      <c r="EA163" s="113"/>
      <c r="EB163" s="113"/>
      <c r="EC163" s="113"/>
      <c r="ED163" s="113"/>
      <c r="EE163" s="113"/>
      <c r="EF163" s="113"/>
      <c r="EG163" s="113"/>
      <c r="EH163" s="113"/>
      <c r="EI163" s="113"/>
      <c r="EJ163" s="113"/>
      <c r="EK163" s="113"/>
      <c r="EL163" s="113"/>
      <c r="EM163" s="113"/>
      <c r="EN163" s="113"/>
      <c r="EO163" s="113"/>
      <c r="EP163" s="113"/>
      <c r="EQ163" s="113"/>
      <c r="ER163" s="113"/>
      <c r="ES163" s="113"/>
      <c r="ET163" s="113"/>
      <c r="EU163" s="113"/>
      <c r="EV163" s="113"/>
      <c r="EW163" s="113"/>
      <c r="EX163" s="113"/>
      <c r="EY163" s="113"/>
      <c r="EZ163" s="113"/>
      <c r="FA163" s="113"/>
      <c r="FB163" s="113"/>
      <c r="FC163" s="113"/>
      <c r="FD163" s="113"/>
      <c r="FE163" s="113"/>
      <c r="FF163" s="113"/>
      <c r="FG163" s="113"/>
      <c r="FH163" s="113"/>
      <c r="FI163" s="113"/>
      <c r="FJ163" s="113"/>
      <c r="FK163" s="113"/>
      <c r="FL163" s="113"/>
      <c r="FM163" s="113"/>
      <c r="FN163" s="113"/>
      <c r="FO163" s="113"/>
      <c r="FP163" s="113"/>
      <c r="FQ163" s="113"/>
      <c r="FR163" s="113"/>
      <c r="FS163" s="113"/>
      <c r="FT163" s="113"/>
      <c r="FU163" s="113"/>
      <c r="FV163" s="113"/>
      <c r="FW163" s="113"/>
      <c r="FX163" s="113"/>
      <c r="FY163" s="113"/>
      <c r="FZ163" s="113"/>
      <c r="GA163" s="113"/>
      <c r="GB163" s="113"/>
      <c r="GC163" s="113"/>
      <c r="GD163" s="113"/>
      <c r="GE163" s="113"/>
      <c r="GF163" s="113"/>
      <c r="GG163" s="113"/>
      <c r="GH163" s="113"/>
      <c r="GI163" s="113"/>
      <c r="GJ163" s="113"/>
      <c r="GK163" s="113"/>
      <c r="GL163" s="113"/>
      <c r="GM163" s="113"/>
      <c r="GN163" s="113"/>
      <c r="GO163" s="113"/>
      <c r="GP163" s="113"/>
      <c r="GQ163" s="113"/>
      <c r="GR163" s="113"/>
      <c r="GS163" s="113"/>
      <c r="GT163" s="113"/>
      <c r="GU163" s="113"/>
      <c r="GV163" s="113"/>
      <c r="GW163" s="113"/>
      <c r="GX163" s="113"/>
      <c r="GY163" s="113"/>
      <c r="GZ163" s="113"/>
      <c r="HA163" s="113"/>
      <c r="HB163" s="113"/>
      <c r="HC163" s="113"/>
      <c r="HD163" s="113"/>
      <c r="HE163" s="113"/>
      <c r="HF163" s="113"/>
      <c r="HG163" s="113"/>
      <c r="HH163" s="113"/>
      <c r="HI163" s="113"/>
      <c r="HJ163" s="113"/>
      <c r="HK163" s="113"/>
      <c r="HL163" s="113"/>
      <c r="HM163" s="113"/>
      <c r="HN163" s="113"/>
      <c r="HO163" s="113"/>
      <c r="HP163" s="113"/>
      <c r="HQ163" s="113"/>
      <c r="HR163" s="113"/>
      <c r="HS163" s="113"/>
      <c r="HT163" s="113"/>
      <c r="HU163" s="113"/>
    </row>
    <row r="164" spans="1:229" s="140" customFormat="1" ht="12.95">
      <c r="A164" s="113"/>
      <c r="B164" s="146" t="s">
        <v>139</v>
      </c>
      <c r="C164" s="146"/>
      <c r="D164" s="146"/>
      <c r="E164" s="146" t="s">
        <v>140</v>
      </c>
      <c r="F164" s="157"/>
      <c r="G164" s="110"/>
      <c r="H164" s="148" t="s">
        <v>141</v>
      </c>
      <c r="I164" s="158" t="s">
        <v>137</v>
      </c>
      <c r="J164" s="110"/>
      <c r="K164" s="149" t="s">
        <v>141</v>
      </c>
      <c r="L164" s="150" t="s">
        <v>137</v>
      </c>
      <c r="M164" s="151" t="s">
        <v>137</v>
      </c>
      <c r="N164" s="150"/>
      <c r="O164" s="231"/>
      <c r="P164" s="110"/>
      <c r="Q164" s="152">
        <f t="shared" si="39"/>
        <v>0</v>
      </c>
      <c r="R164" s="153">
        <f t="shared" si="40"/>
        <v>0</v>
      </c>
      <c r="S164" s="153">
        <f t="shared" si="41"/>
        <v>0</v>
      </c>
      <c r="T164" s="153">
        <f t="shared" si="42"/>
        <v>0</v>
      </c>
      <c r="U164" s="153">
        <f t="shared" si="43"/>
        <v>0</v>
      </c>
      <c r="V164" s="154">
        <f t="shared" si="44"/>
        <v>0</v>
      </c>
      <c r="W164" s="116"/>
      <c r="X164" s="155">
        <f t="shared" si="45"/>
        <v>0</v>
      </c>
      <c r="Y164" s="156">
        <f t="shared" si="46"/>
        <v>0</v>
      </c>
      <c r="Z164" s="156">
        <f t="shared" si="47"/>
        <v>0</v>
      </c>
      <c r="AA164" s="156">
        <f t="shared" si="48"/>
        <v>0</v>
      </c>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c r="DB164" s="113"/>
      <c r="DC164" s="113"/>
      <c r="DD164" s="113"/>
      <c r="DE164" s="113"/>
      <c r="DF164" s="113"/>
      <c r="DG164" s="113"/>
      <c r="DH164" s="113"/>
      <c r="DI164" s="113"/>
      <c r="DJ164" s="113"/>
      <c r="DK164" s="113"/>
      <c r="DL164" s="113"/>
      <c r="DM164" s="113"/>
      <c r="DN164" s="113"/>
      <c r="DO164" s="113"/>
      <c r="DP164" s="113"/>
      <c r="DQ164" s="113"/>
      <c r="DR164" s="113"/>
      <c r="DS164" s="113"/>
      <c r="DT164" s="113"/>
      <c r="DU164" s="113"/>
      <c r="DV164" s="113"/>
      <c r="DW164" s="113"/>
      <c r="DX164" s="113"/>
      <c r="DY164" s="113"/>
      <c r="DZ164" s="113"/>
      <c r="EA164" s="113"/>
      <c r="EB164" s="113"/>
      <c r="EC164" s="113"/>
      <c r="ED164" s="113"/>
      <c r="EE164" s="113"/>
      <c r="EF164" s="113"/>
      <c r="EG164" s="113"/>
      <c r="EH164" s="113"/>
      <c r="EI164" s="113"/>
      <c r="EJ164" s="113"/>
      <c r="EK164" s="113"/>
      <c r="EL164" s="113"/>
      <c r="EM164" s="113"/>
      <c r="EN164" s="113"/>
      <c r="EO164" s="113"/>
      <c r="EP164" s="113"/>
      <c r="EQ164" s="113"/>
      <c r="ER164" s="113"/>
      <c r="ES164" s="113"/>
      <c r="ET164" s="113"/>
      <c r="EU164" s="113"/>
      <c r="EV164" s="113"/>
      <c r="EW164" s="113"/>
      <c r="EX164" s="113"/>
      <c r="EY164" s="113"/>
      <c r="EZ164" s="113"/>
      <c r="FA164" s="113"/>
      <c r="FB164" s="113"/>
      <c r="FC164" s="113"/>
      <c r="FD164" s="113"/>
      <c r="FE164" s="113"/>
      <c r="FF164" s="113"/>
      <c r="FG164" s="113"/>
      <c r="FH164" s="113"/>
      <c r="FI164" s="113"/>
      <c r="FJ164" s="113"/>
      <c r="FK164" s="113"/>
      <c r="FL164" s="113"/>
      <c r="FM164" s="113"/>
      <c r="FN164" s="113"/>
      <c r="FO164" s="113"/>
      <c r="FP164" s="113"/>
      <c r="FQ164" s="113"/>
      <c r="FR164" s="113"/>
      <c r="FS164" s="113"/>
      <c r="FT164" s="113"/>
      <c r="FU164" s="113"/>
      <c r="FV164" s="113"/>
      <c r="FW164" s="113"/>
      <c r="FX164" s="113"/>
      <c r="FY164" s="113"/>
      <c r="FZ164" s="113"/>
      <c r="GA164" s="113"/>
      <c r="GB164" s="113"/>
      <c r="GC164" s="113"/>
      <c r="GD164" s="113"/>
      <c r="GE164" s="113"/>
      <c r="GF164" s="113"/>
      <c r="GG164" s="113"/>
      <c r="GH164" s="113"/>
      <c r="GI164" s="113"/>
      <c r="GJ164" s="113"/>
      <c r="GK164" s="113"/>
      <c r="GL164" s="113"/>
      <c r="GM164" s="113"/>
      <c r="GN164" s="113"/>
      <c r="GO164" s="113"/>
      <c r="GP164" s="113"/>
      <c r="GQ164" s="113"/>
      <c r="GR164" s="113"/>
      <c r="GS164" s="113"/>
      <c r="GT164" s="113"/>
      <c r="GU164" s="113"/>
      <c r="GV164" s="113"/>
      <c r="GW164" s="113"/>
      <c r="GX164" s="113"/>
      <c r="GY164" s="113"/>
      <c r="GZ164" s="113"/>
      <c r="HA164" s="113"/>
      <c r="HB164" s="113"/>
      <c r="HC164" s="113"/>
      <c r="HD164" s="113"/>
      <c r="HE164" s="113"/>
      <c r="HF164" s="113"/>
      <c r="HG164" s="113"/>
      <c r="HH164" s="113"/>
      <c r="HI164" s="113"/>
      <c r="HJ164" s="113"/>
      <c r="HK164" s="113"/>
      <c r="HL164" s="113"/>
      <c r="HM164" s="113"/>
      <c r="HN164" s="113"/>
      <c r="HO164" s="113"/>
      <c r="HP164" s="113"/>
      <c r="HQ164" s="113"/>
      <c r="HR164" s="113"/>
      <c r="HS164" s="113"/>
      <c r="HT164" s="113"/>
      <c r="HU164" s="113"/>
    </row>
    <row r="165" spans="1:229" s="140" customFormat="1" ht="12.95">
      <c r="A165" s="113"/>
      <c r="B165" s="146" t="s">
        <v>139</v>
      </c>
      <c r="C165" s="146"/>
      <c r="D165" s="146"/>
      <c r="E165" s="146" t="s">
        <v>140</v>
      </c>
      <c r="F165" s="157"/>
      <c r="G165" s="110"/>
      <c r="H165" s="148" t="s">
        <v>141</v>
      </c>
      <c r="I165" s="158" t="s">
        <v>137</v>
      </c>
      <c r="J165" s="110"/>
      <c r="K165" s="149" t="s">
        <v>141</v>
      </c>
      <c r="L165" s="150" t="s">
        <v>137</v>
      </c>
      <c r="M165" s="151" t="s">
        <v>137</v>
      </c>
      <c r="N165" s="150"/>
      <c r="O165" s="231"/>
      <c r="P165" s="110"/>
      <c r="Q165" s="152">
        <f t="shared" si="39"/>
        <v>0</v>
      </c>
      <c r="R165" s="153">
        <f t="shared" si="40"/>
        <v>0</v>
      </c>
      <c r="S165" s="153">
        <f t="shared" si="41"/>
        <v>0</v>
      </c>
      <c r="T165" s="153">
        <f t="shared" si="42"/>
        <v>0</v>
      </c>
      <c r="U165" s="153">
        <f t="shared" si="43"/>
        <v>0</v>
      </c>
      <c r="V165" s="154">
        <f t="shared" si="44"/>
        <v>0</v>
      </c>
      <c r="W165" s="116"/>
      <c r="X165" s="155">
        <f t="shared" si="45"/>
        <v>0</v>
      </c>
      <c r="Y165" s="156">
        <f t="shared" si="46"/>
        <v>0</v>
      </c>
      <c r="Z165" s="156">
        <f t="shared" si="47"/>
        <v>0</v>
      </c>
      <c r="AA165" s="156">
        <f t="shared" si="48"/>
        <v>0</v>
      </c>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3"/>
      <c r="DE165" s="113"/>
      <c r="DF165" s="113"/>
      <c r="DG165" s="113"/>
      <c r="DH165" s="113"/>
      <c r="DI165" s="113"/>
      <c r="DJ165" s="113"/>
      <c r="DK165" s="113"/>
      <c r="DL165" s="113"/>
      <c r="DM165" s="113"/>
      <c r="DN165" s="113"/>
      <c r="DO165" s="113"/>
      <c r="DP165" s="113"/>
      <c r="DQ165" s="113"/>
      <c r="DR165" s="113"/>
      <c r="DS165" s="113"/>
      <c r="DT165" s="113"/>
      <c r="DU165" s="113"/>
      <c r="DV165" s="113"/>
      <c r="DW165" s="113"/>
      <c r="DX165" s="113"/>
      <c r="DY165" s="113"/>
      <c r="DZ165" s="113"/>
      <c r="EA165" s="113"/>
      <c r="EB165" s="113"/>
      <c r="EC165" s="113"/>
      <c r="ED165" s="113"/>
      <c r="EE165" s="113"/>
      <c r="EF165" s="113"/>
      <c r="EG165" s="113"/>
      <c r="EH165" s="113"/>
      <c r="EI165" s="113"/>
      <c r="EJ165" s="113"/>
      <c r="EK165" s="113"/>
      <c r="EL165" s="113"/>
      <c r="EM165" s="113"/>
      <c r="EN165" s="113"/>
      <c r="EO165" s="113"/>
      <c r="EP165" s="113"/>
      <c r="EQ165" s="113"/>
      <c r="ER165" s="113"/>
      <c r="ES165" s="113"/>
      <c r="ET165" s="113"/>
      <c r="EU165" s="113"/>
      <c r="EV165" s="113"/>
      <c r="EW165" s="113"/>
      <c r="EX165" s="113"/>
      <c r="EY165" s="113"/>
      <c r="EZ165" s="113"/>
      <c r="FA165" s="113"/>
      <c r="FB165" s="113"/>
      <c r="FC165" s="113"/>
      <c r="FD165" s="113"/>
      <c r="FE165" s="113"/>
      <c r="FF165" s="113"/>
      <c r="FG165" s="113"/>
      <c r="FH165" s="113"/>
      <c r="FI165" s="113"/>
      <c r="FJ165" s="113"/>
      <c r="FK165" s="113"/>
      <c r="FL165" s="113"/>
      <c r="FM165" s="113"/>
      <c r="FN165" s="113"/>
      <c r="FO165" s="113"/>
      <c r="FP165" s="113"/>
      <c r="FQ165" s="113"/>
      <c r="FR165" s="113"/>
      <c r="FS165" s="113"/>
      <c r="FT165" s="113"/>
      <c r="FU165" s="113"/>
      <c r="FV165" s="113"/>
      <c r="FW165" s="113"/>
      <c r="FX165" s="113"/>
      <c r="FY165" s="113"/>
      <c r="FZ165" s="113"/>
      <c r="GA165" s="113"/>
      <c r="GB165" s="113"/>
      <c r="GC165" s="113"/>
      <c r="GD165" s="113"/>
      <c r="GE165" s="113"/>
      <c r="GF165" s="113"/>
      <c r="GG165" s="113"/>
      <c r="GH165" s="113"/>
      <c r="GI165" s="113"/>
      <c r="GJ165" s="113"/>
      <c r="GK165" s="113"/>
      <c r="GL165" s="113"/>
      <c r="GM165" s="113"/>
      <c r="GN165" s="113"/>
      <c r="GO165" s="113"/>
      <c r="GP165" s="113"/>
      <c r="GQ165" s="113"/>
      <c r="GR165" s="113"/>
      <c r="GS165" s="113"/>
      <c r="GT165" s="113"/>
      <c r="GU165" s="113"/>
      <c r="GV165" s="113"/>
      <c r="GW165" s="113"/>
      <c r="GX165" s="113"/>
      <c r="GY165" s="113"/>
      <c r="GZ165" s="113"/>
      <c r="HA165" s="113"/>
      <c r="HB165" s="113"/>
      <c r="HC165" s="113"/>
      <c r="HD165" s="113"/>
      <c r="HE165" s="113"/>
      <c r="HF165" s="113"/>
      <c r="HG165" s="113"/>
      <c r="HH165" s="113"/>
      <c r="HI165" s="113"/>
      <c r="HJ165" s="113"/>
      <c r="HK165" s="113"/>
      <c r="HL165" s="113"/>
      <c r="HM165" s="113"/>
      <c r="HN165" s="113"/>
      <c r="HO165" s="113"/>
      <c r="HP165" s="113"/>
      <c r="HQ165" s="113"/>
      <c r="HR165" s="113"/>
      <c r="HS165" s="113"/>
      <c r="HT165" s="113"/>
      <c r="HU165" s="113"/>
    </row>
    <row r="166" spans="1:229" s="140" customFormat="1" ht="12.95">
      <c r="A166" s="113"/>
      <c r="B166" s="146" t="s">
        <v>139</v>
      </c>
      <c r="C166" s="146"/>
      <c r="D166" s="146"/>
      <c r="E166" s="146" t="s">
        <v>140</v>
      </c>
      <c r="F166" s="157"/>
      <c r="G166" s="110"/>
      <c r="H166" s="148" t="s">
        <v>141</v>
      </c>
      <c r="I166" s="158" t="s">
        <v>137</v>
      </c>
      <c r="J166" s="110"/>
      <c r="K166" s="149" t="s">
        <v>141</v>
      </c>
      <c r="L166" s="150" t="s">
        <v>137</v>
      </c>
      <c r="M166" s="151" t="s">
        <v>137</v>
      </c>
      <c r="N166" s="150"/>
      <c r="O166" s="231"/>
      <c r="P166" s="110"/>
      <c r="Q166" s="152">
        <f t="shared" si="39"/>
        <v>0</v>
      </c>
      <c r="R166" s="153">
        <f t="shared" si="40"/>
        <v>0</v>
      </c>
      <c r="S166" s="153">
        <f t="shared" si="41"/>
        <v>0</v>
      </c>
      <c r="T166" s="153">
        <f t="shared" si="42"/>
        <v>0</v>
      </c>
      <c r="U166" s="153">
        <f t="shared" si="43"/>
        <v>0</v>
      </c>
      <c r="V166" s="154">
        <f t="shared" si="44"/>
        <v>0</v>
      </c>
      <c r="W166" s="116"/>
      <c r="X166" s="155">
        <f t="shared" si="45"/>
        <v>0</v>
      </c>
      <c r="Y166" s="156">
        <f t="shared" si="46"/>
        <v>0</v>
      </c>
      <c r="Z166" s="156">
        <f t="shared" si="47"/>
        <v>0</v>
      </c>
      <c r="AA166" s="156">
        <f t="shared" si="48"/>
        <v>0</v>
      </c>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c r="CN166" s="113"/>
      <c r="CO166" s="113"/>
      <c r="CP166" s="113"/>
      <c r="CQ166" s="113"/>
      <c r="CR166" s="113"/>
      <c r="CS166" s="113"/>
      <c r="CT166" s="113"/>
      <c r="CU166" s="113"/>
      <c r="CV166" s="113"/>
      <c r="CW166" s="113"/>
      <c r="CX166" s="113"/>
      <c r="CY166" s="113"/>
      <c r="CZ166" s="113"/>
      <c r="DA166" s="113"/>
      <c r="DB166" s="113"/>
      <c r="DC166" s="113"/>
      <c r="DD166" s="113"/>
      <c r="DE166" s="113"/>
      <c r="DF166" s="113"/>
      <c r="DG166" s="113"/>
      <c r="DH166" s="113"/>
      <c r="DI166" s="113"/>
      <c r="DJ166" s="113"/>
      <c r="DK166" s="113"/>
      <c r="DL166" s="113"/>
      <c r="DM166" s="113"/>
      <c r="DN166" s="113"/>
      <c r="DO166" s="113"/>
      <c r="DP166" s="113"/>
      <c r="DQ166" s="113"/>
      <c r="DR166" s="113"/>
      <c r="DS166" s="113"/>
      <c r="DT166" s="113"/>
      <c r="DU166" s="113"/>
      <c r="DV166" s="113"/>
      <c r="DW166" s="113"/>
      <c r="DX166" s="113"/>
      <c r="DY166" s="113"/>
      <c r="DZ166" s="113"/>
      <c r="EA166" s="113"/>
      <c r="EB166" s="113"/>
      <c r="EC166" s="113"/>
      <c r="ED166" s="113"/>
      <c r="EE166" s="113"/>
      <c r="EF166" s="113"/>
      <c r="EG166" s="113"/>
      <c r="EH166" s="113"/>
      <c r="EI166" s="113"/>
      <c r="EJ166" s="113"/>
      <c r="EK166" s="113"/>
      <c r="EL166" s="113"/>
      <c r="EM166" s="113"/>
      <c r="EN166" s="113"/>
      <c r="EO166" s="113"/>
      <c r="EP166" s="113"/>
      <c r="EQ166" s="113"/>
      <c r="ER166" s="113"/>
      <c r="ES166" s="113"/>
      <c r="ET166" s="113"/>
      <c r="EU166" s="113"/>
      <c r="EV166" s="113"/>
      <c r="EW166" s="113"/>
      <c r="EX166" s="113"/>
      <c r="EY166" s="113"/>
      <c r="EZ166" s="113"/>
      <c r="FA166" s="113"/>
      <c r="FB166" s="113"/>
      <c r="FC166" s="113"/>
      <c r="FD166" s="113"/>
      <c r="FE166" s="113"/>
      <c r="FF166" s="113"/>
      <c r="FG166" s="113"/>
      <c r="FH166" s="113"/>
      <c r="FI166" s="113"/>
      <c r="FJ166" s="113"/>
      <c r="FK166" s="113"/>
      <c r="FL166" s="113"/>
      <c r="FM166" s="113"/>
      <c r="FN166" s="113"/>
      <c r="FO166" s="113"/>
      <c r="FP166" s="113"/>
      <c r="FQ166" s="113"/>
      <c r="FR166" s="113"/>
      <c r="FS166" s="113"/>
      <c r="FT166" s="113"/>
      <c r="FU166" s="113"/>
      <c r="FV166" s="113"/>
      <c r="FW166" s="113"/>
      <c r="FX166" s="113"/>
      <c r="FY166" s="113"/>
      <c r="FZ166" s="113"/>
      <c r="GA166" s="113"/>
      <c r="GB166" s="113"/>
      <c r="GC166" s="113"/>
      <c r="GD166" s="113"/>
      <c r="GE166" s="113"/>
      <c r="GF166" s="113"/>
      <c r="GG166" s="113"/>
      <c r="GH166" s="113"/>
      <c r="GI166" s="113"/>
      <c r="GJ166" s="113"/>
      <c r="GK166" s="113"/>
      <c r="GL166" s="113"/>
      <c r="GM166" s="113"/>
      <c r="GN166" s="113"/>
      <c r="GO166" s="113"/>
      <c r="GP166" s="113"/>
      <c r="GQ166" s="113"/>
      <c r="GR166" s="113"/>
      <c r="GS166" s="113"/>
      <c r="GT166" s="113"/>
      <c r="GU166" s="113"/>
      <c r="GV166" s="113"/>
      <c r="GW166" s="113"/>
      <c r="GX166" s="113"/>
      <c r="GY166" s="113"/>
      <c r="GZ166" s="113"/>
      <c r="HA166" s="113"/>
      <c r="HB166" s="113"/>
      <c r="HC166" s="113"/>
      <c r="HD166" s="113"/>
      <c r="HE166" s="113"/>
      <c r="HF166" s="113"/>
      <c r="HG166" s="113"/>
      <c r="HH166" s="113"/>
      <c r="HI166" s="113"/>
      <c r="HJ166" s="113"/>
      <c r="HK166" s="113"/>
      <c r="HL166" s="113"/>
      <c r="HM166" s="113"/>
      <c r="HN166" s="113"/>
      <c r="HO166" s="113"/>
      <c r="HP166" s="113"/>
      <c r="HQ166" s="113"/>
      <c r="HR166" s="113"/>
      <c r="HS166" s="113"/>
      <c r="HT166" s="113"/>
      <c r="HU166" s="113"/>
    </row>
    <row r="167" spans="1:229" s="140" customFormat="1" ht="12.95">
      <c r="A167" s="113"/>
      <c r="B167" s="146" t="s">
        <v>139</v>
      </c>
      <c r="C167" s="146"/>
      <c r="D167" s="146"/>
      <c r="E167" s="146" t="s">
        <v>140</v>
      </c>
      <c r="F167" s="157"/>
      <c r="G167" s="110"/>
      <c r="H167" s="148" t="s">
        <v>141</v>
      </c>
      <c r="I167" s="158" t="s">
        <v>137</v>
      </c>
      <c r="J167" s="110"/>
      <c r="K167" s="149" t="s">
        <v>141</v>
      </c>
      <c r="L167" s="150" t="s">
        <v>137</v>
      </c>
      <c r="M167" s="151" t="s">
        <v>137</v>
      </c>
      <c r="N167" s="150"/>
      <c r="O167" s="231"/>
      <c r="P167" s="110"/>
      <c r="Q167" s="152">
        <f t="shared" si="39"/>
        <v>0</v>
      </c>
      <c r="R167" s="153">
        <f t="shared" si="40"/>
        <v>0</v>
      </c>
      <c r="S167" s="153">
        <f t="shared" si="41"/>
        <v>0</v>
      </c>
      <c r="T167" s="153">
        <f t="shared" si="42"/>
        <v>0</v>
      </c>
      <c r="U167" s="153">
        <f t="shared" si="43"/>
        <v>0</v>
      </c>
      <c r="V167" s="154">
        <f t="shared" si="44"/>
        <v>0</v>
      </c>
      <c r="W167" s="116"/>
      <c r="X167" s="155">
        <f t="shared" si="45"/>
        <v>0</v>
      </c>
      <c r="Y167" s="156">
        <f t="shared" si="46"/>
        <v>0</v>
      </c>
      <c r="Z167" s="156">
        <f t="shared" si="47"/>
        <v>0</v>
      </c>
      <c r="AA167" s="156">
        <f t="shared" si="48"/>
        <v>0</v>
      </c>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13"/>
      <c r="DQ167" s="113"/>
      <c r="DR167" s="113"/>
      <c r="DS167" s="113"/>
      <c r="DT167" s="113"/>
      <c r="DU167" s="113"/>
      <c r="DV167" s="113"/>
      <c r="DW167" s="113"/>
      <c r="DX167" s="113"/>
      <c r="DY167" s="113"/>
      <c r="DZ167" s="113"/>
      <c r="EA167" s="113"/>
      <c r="EB167" s="113"/>
      <c r="EC167" s="113"/>
      <c r="ED167" s="113"/>
      <c r="EE167" s="113"/>
      <c r="EF167" s="113"/>
      <c r="EG167" s="113"/>
      <c r="EH167" s="113"/>
      <c r="EI167" s="113"/>
      <c r="EJ167" s="113"/>
      <c r="EK167" s="113"/>
      <c r="EL167" s="113"/>
      <c r="EM167" s="113"/>
      <c r="EN167" s="113"/>
      <c r="EO167" s="113"/>
      <c r="EP167" s="113"/>
      <c r="EQ167" s="113"/>
      <c r="ER167" s="113"/>
      <c r="ES167" s="113"/>
      <c r="ET167" s="113"/>
      <c r="EU167" s="113"/>
      <c r="EV167" s="113"/>
      <c r="EW167" s="113"/>
      <c r="EX167" s="113"/>
      <c r="EY167" s="113"/>
      <c r="EZ167" s="113"/>
      <c r="FA167" s="113"/>
      <c r="FB167" s="113"/>
      <c r="FC167" s="113"/>
      <c r="FD167" s="113"/>
      <c r="FE167" s="113"/>
      <c r="FF167" s="113"/>
      <c r="FG167" s="113"/>
      <c r="FH167" s="113"/>
      <c r="FI167" s="113"/>
      <c r="FJ167" s="113"/>
      <c r="FK167" s="113"/>
      <c r="FL167" s="113"/>
      <c r="FM167" s="113"/>
      <c r="FN167" s="113"/>
      <c r="FO167" s="113"/>
      <c r="FP167" s="113"/>
      <c r="FQ167" s="113"/>
      <c r="FR167" s="113"/>
      <c r="FS167" s="113"/>
      <c r="FT167" s="113"/>
      <c r="FU167" s="113"/>
      <c r="FV167" s="113"/>
      <c r="FW167" s="113"/>
      <c r="FX167" s="113"/>
      <c r="FY167" s="113"/>
      <c r="FZ167" s="113"/>
      <c r="GA167" s="113"/>
      <c r="GB167" s="113"/>
      <c r="GC167" s="113"/>
      <c r="GD167" s="113"/>
      <c r="GE167" s="113"/>
      <c r="GF167" s="113"/>
      <c r="GG167" s="113"/>
      <c r="GH167" s="113"/>
      <c r="GI167" s="113"/>
      <c r="GJ167" s="113"/>
      <c r="GK167" s="113"/>
      <c r="GL167" s="113"/>
      <c r="GM167" s="113"/>
      <c r="GN167" s="113"/>
      <c r="GO167" s="113"/>
      <c r="GP167" s="113"/>
      <c r="GQ167" s="113"/>
      <c r="GR167" s="113"/>
      <c r="GS167" s="113"/>
      <c r="GT167" s="113"/>
      <c r="GU167" s="113"/>
      <c r="GV167" s="113"/>
      <c r="GW167" s="113"/>
      <c r="GX167" s="113"/>
      <c r="GY167" s="113"/>
      <c r="GZ167" s="113"/>
      <c r="HA167" s="113"/>
      <c r="HB167" s="113"/>
      <c r="HC167" s="113"/>
      <c r="HD167" s="113"/>
      <c r="HE167" s="113"/>
      <c r="HF167" s="113"/>
      <c r="HG167" s="113"/>
      <c r="HH167" s="113"/>
      <c r="HI167" s="113"/>
      <c r="HJ167" s="113"/>
      <c r="HK167" s="113"/>
      <c r="HL167" s="113"/>
      <c r="HM167" s="113"/>
      <c r="HN167" s="113"/>
      <c r="HO167" s="113"/>
      <c r="HP167" s="113"/>
      <c r="HQ167" s="113"/>
      <c r="HR167" s="113"/>
      <c r="HS167" s="113"/>
      <c r="HT167" s="113"/>
      <c r="HU167" s="113"/>
    </row>
    <row r="168" spans="1:229" s="140" customFormat="1" ht="12.95">
      <c r="A168" s="113"/>
      <c r="B168" s="146" t="s">
        <v>139</v>
      </c>
      <c r="C168" s="146"/>
      <c r="D168" s="146"/>
      <c r="E168" s="146" t="s">
        <v>140</v>
      </c>
      <c r="F168" s="157"/>
      <c r="G168" s="110"/>
      <c r="H168" s="148" t="s">
        <v>141</v>
      </c>
      <c r="I168" s="158" t="s">
        <v>137</v>
      </c>
      <c r="J168" s="110"/>
      <c r="K168" s="149" t="s">
        <v>141</v>
      </c>
      <c r="L168" s="150" t="s">
        <v>137</v>
      </c>
      <c r="M168" s="151" t="s">
        <v>137</v>
      </c>
      <c r="N168" s="150"/>
      <c r="O168" s="231"/>
      <c r="P168" s="110"/>
      <c r="Q168" s="152">
        <f t="shared" ref="Q168:Q174" si="49">IF(H168="Preserved",F168,0)</f>
        <v>0</v>
      </c>
      <c r="R168" s="153">
        <f t="shared" ref="R168:R174" si="50">IF(H168="Reuse",F168,0)</f>
        <v>0</v>
      </c>
      <c r="S168" s="153">
        <f t="shared" ref="S168:S174" si="51">IF(H168="Surplus",F168,0)</f>
        <v>0</v>
      </c>
      <c r="T168" s="153">
        <f t="shared" ref="T168:T174" si="52">IF(H168="Recycled",F168*I168,0)</f>
        <v>0</v>
      </c>
      <c r="U168" s="153">
        <f t="shared" ref="U168:U174" si="53">IF(H168="Recycled",(1-I168)*F168,0)</f>
        <v>0</v>
      </c>
      <c r="V168" s="154">
        <f t="shared" ref="V168:V174" si="54">IF(H168="New",F168,0)</f>
        <v>0</v>
      </c>
      <c r="W168" s="116"/>
      <c r="X168" s="155">
        <f t="shared" si="45"/>
        <v>0</v>
      </c>
      <c r="Y168" s="156">
        <f t="shared" si="46"/>
        <v>0</v>
      </c>
      <c r="Z168" s="156">
        <f t="shared" si="47"/>
        <v>0</v>
      </c>
      <c r="AA168" s="156">
        <f t="shared" si="48"/>
        <v>0</v>
      </c>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13"/>
      <c r="DQ168" s="113"/>
      <c r="DR168" s="113"/>
      <c r="DS168" s="113"/>
      <c r="DT168" s="113"/>
      <c r="DU168" s="113"/>
      <c r="DV168" s="113"/>
      <c r="DW168" s="113"/>
      <c r="DX168" s="113"/>
      <c r="DY168" s="113"/>
      <c r="DZ168" s="113"/>
      <c r="EA168" s="113"/>
      <c r="EB168" s="113"/>
      <c r="EC168" s="113"/>
      <c r="ED168" s="113"/>
      <c r="EE168" s="113"/>
      <c r="EF168" s="113"/>
      <c r="EG168" s="113"/>
      <c r="EH168" s="113"/>
      <c r="EI168" s="113"/>
      <c r="EJ168" s="113"/>
      <c r="EK168" s="113"/>
      <c r="EL168" s="113"/>
      <c r="EM168" s="113"/>
      <c r="EN168" s="113"/>
      <c r="EO168" s="113"/>
      <c r="EP168" s="113"/>
      <c r="EQ168" s="113"/>
      <c r="ER168" s="113"/>
      <c r="ES168" s="113"/>
      <c r="ET168" s="113"/>
      <c r="EU168" s="113"/>
      <c r="EV168" s="113"/>
      <c r="EW168" s="113"/>
      <c r="EX168" s="113"/>
      <c r="EY168" s="113"/>
      <c r="EZ168" s="113"/>
      <c r="FA168" s="113"/>
      <c r="FB168" s="113"/>
      <c r="FC168" s="113"/>
      <c r="FD168" s="113"/>
      <c r="FE168" s="113"/>
      <c r="FF168" s="113"/>
      <c r="FG168" s="113"/>
      <c r="FH168" s="113"/>
      <c r="FI168" s="113"/>
      <c r="FJ168" s="113"/>
      <c r="FK168" s="113"/>
      <c r="FL168" s="113"/>
      <c r="FM168" s="113"/>
      <c r="FN168" s="113"/>
      <c r="FO168" s="113"/>
      <c r="FP168" s="113"/>
      <c r="FQ168" s="113"/>
      <c r="FR168" s="113"/>
      <c r="FS168" s="113"/>
      <c r="FT168" s="113"/>
      <c r="FU168" s="113"/>
      <c r="FV168" s="113"/>
      <c r="FW168" s="113"/>
      <c r="FX168" s="113"/>
      <c r="FY168" s="113"/>
      <c r="FZ168" s="113"/>
      <c r="GA168" s="113"/>
      <c r="GB168" s="113"/>
      <c r="GC168" s="113"/>
      <c r="GD168" s="113"/>
      <c r="GE168" s="113"/>
      <c r="GF168" s="113"/>
      <c r="GG168" s="113"/>
      <c r="GH168" s="113"/>
      <c r="GI168" s="113"/>
      <c r="GJ168" s="113"/>
      <c r="GK168" s="113"/>
      <c r="GL168" s="113"/>
      <c r="GM168" s="113"/>
      <c r="GN168" s="113"/>
      <c r="GO168" s="113"/>
      <c r="GP168" s="113"/>
      <c r="GQ168" s="113"/>
      <c r="GR168" s="113"/>
      <c r="GS168" s="113"/>
      <c r="GT168" s="113"/>
      <c r="GU168" s="113"/>
      <c r="GV168" s="113"/>
      <c r="GW168" s="113"/>
      <c r="GX168" s="113"/>
      <c r="GY168" s="113"/>
      <c r="GZ168" s="113"/>
      <c r="HA168" s="113"/>
      <c r="HB168" s="113"/>
      <c r="HC168" s="113"/>
      <c r="HD168" s="113"/>
      <c r="HE168" s="113"/>
      <c r="HF168" s="113"/>
      <c r="HG168" s="113"/>
      <c r="HH168" s="113"/>
      <c r="HI168" s="113"/>
      <c r="HJ168" s="113"/>
      <c r="HK168" s="113"/>
      <c r="HL168" s="113"/>
      <c r="HM168" s="113"/>
      <c r="HN168" s="113"/>
      <c r="HO168" s="113"/>
      <c r="HP168" s="113"/>
      <c r="HQ168" s="113"/>
      <c r="HR168" s="113"/>
      <c r="HS168" s="113"/>
      <c r="HT168" s="113"/>
      <c r="HU168" s="113"/>
    </row>
    <row r="169" spans="1:229" s="140" customFormat="1" ht="12.95">
      <c r="A169" s="113"/>
      <c r="B169" s="146" t="s">
        <v>139</v>
      </c>
      <c r="C169" s="146"/>
      <c r="D169" s="146"/>
      <c r="E169" s="146" t="s">
        <v>140</v>
      </c>
      <c r="F169" s="157"/>
      <c r="G169" s="110"/>
      <c r="H169" s="148" t="s">
        <v>141</v>
      </c>
      <c r="I169" s="158" t="s">
        <v>137</v>
      </c>
      <c r="J169" s="110"/>
      <c r="K169" s="149" t="s">
        <v>141</v>
      </c>
      <c r="L169" s="150" t="s">
        <v>137</v>
      </c>
      <c r="M169" s="151" t="s">
        <v>137</v>
      </c>
      <c r="N169" s="150"/>
      <c r="O169" s="231"/>
      <c r="P169" s="110"/>
      <c r="Q169" s="152">
        <f t="shared" si="49"/>
        <v>0</v>
      </c>
      <c r="R169" s="153">
        <f t="shared" si="50"/>
        <v>0</v>
      </c>
      <c r="S169" s="153">
        <f t="shared" si="51"/>
        <v>0</v>
      </c>
      <c r="T169" s="153">
        <f t="shared" si="52"/>
        <v>0</v>
      </c>
      <c r="U169" s="153">
        <f t="shared" si="53"/>
        <v>0</v>
      </c>
      <c r="V169" s="154">
        <f t="shared" si="54"/>
        <v>0</v>
      </c>
      <c r="W169" s="116"/>
      <c r="X169" s="155">
        <f t="shared" si="45"/>
        <v>0</v>
      </c>
      <c r="Y169" s="156">
        <f t="shared" si="46"/>
        <v>0</v>
      </c>
      <c r="Z169" s="156">
        <f t="shared" si="47"/>
        <v>0</v>
      </c>
      <c r="AA169" s="156">
        <f t="shared" si="48"/>
        <v>0</v>
      </c>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c r="DB169" s="113"/>
      <c r="DC169" s="113"/>
      <c r="DD169" s="113"/>
      <c r="DE169" s="113"/>
      <c r="DF169" s="113"/>
      <c r="DG169" s="113"/>
      <c r="DH169" s="113"/>
      <c r="DI169" s="113"/>
      <c r="DJ169" s="113"/>
      <c r="DK169" s="113"/>
      <c r="DL169" s="113"/>
      <c r="DM169" s="113"/>
      <c r="DN169" s="113"/>
      <c r="DO169" s="113"/>
      <c r="DP169" s="113"/>
      <c r="DQ169" s="113"/>
      <c r="DR169" s="113"/>
      <c r="DS169" s="113"/>
      <c r="DT169" s="113"/>
      <c r="DU169" s="113"/>
      <c r="DV169" s="113"/>
      <c r="DW169" s="113"/>
      <c r="DX169" s="113"/>
      <c r="DY169" s="113"/>
      <c r="DZ169" s="113"/>
      <c r="EA169" s="113"/>
      <c r="EB169" s="113"/>
      <c r="EC169" s="113"/>
      <c r="ED169" s="113"/>
      <c r="EE169" s="113"/>
      <c r="EF169" s="113"/>
      <c r="EG169" s="113"/>
      <c r="EH169" s="113"/>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3"/>
      <c r="FU169" s="113"/>
      <c r="FV169" s="113"/>
      <c r="FW169" s="113"/>
      <c r="FX169" s="113"/>
      <c r="FY169" s="113"/>
      <c r="FZ169" s="113"/>
      <c r="GA169" s="113"/>
      <c r="GB169" s="113"/>
      <c r="GC169" s="113"/>
      <c r="GD169" s="113"/>
      <c r="GE169" s="113"/>
      <c r="GF169" s="113"/>
      <c r="GG169" s="113"/>
      <c r="GH169" s="113"/>
      <c r="GI169" s="113"/>
      <c r="GJ169" s="113"/>
      <c r="GK169" s="113"/>
      <c r="GL169" s="113"/>
      <c r="GM169" s="113"/>
      <c r="GN169" s="113"/>
      <c r="GO169" s="113"/>
      <c r="GP169" s="113"/>
      <c r="GQ169" s="113"/>
      <c r="GR169" s="113"/>
      <c r="GS169" s="113"/>
      <c r="GT169" s="113"/>
      <c r="GU169" s="113"/>
      <c r="GV169" s="113"/>
      <c r="GW169" s="113"/>
      <c r="GX169" s="113"/>
      <c r="GY169" s="113"/>
      <c r="GZ169" s="113"/>
      <c r="HA169" s="113"/>
      <c r="HB169" s="113"/>
      <c r="HC169" s="113"/>
      <c r="HD169" s="113"/>
      <c r="HE169" s="113"/>
      <c r="HF169" s="113"/>
      <c r="HG169" s="113"/>
      <c r="HH169" s="113"/>
      <c r="HI169" s="113"/>
      <c r="HJ169" s="113"/>
      <c r="HK169" s="113"/>
      <c r="HL169" s="113"/>
      <c r="HM169" s="113"/>
      <c r="HN169" s="113"/>
      <c r="HO169" s="113"/>
      <c r="HP169" s="113"/>
      <c r="HQ169" s="113"/>
      <c r="HR169" s="113"/>
      <c r="HS169" s="113"/>
      <c r="HT169" s="113"/>
      <c r="HU169" s="113"/>
    </row>
    <row r="170" spans="1:229" s="140" customFormat="1" ht="12.95">
      <c r="A170" s="113"/>
      <c r="B170" s="146" t="s">
        <v>139</v>
      </c>
      <c r="C170" s="146"/>
      <c r="D170" s="146"/>
      <c r="E170" s="146" t="s">
        <v>140</v>
      </c>
      <c r="F170" s="157"/>
      <c r="G170" s="110"/>
      <c r="H170" s="148" t="s">
        <v>141</v>
      </c>
      <c r="I170" s="158" t="s">
        <v>137</v>
      </c>
      <c r="J170" s="110"/>
      <c r="K170" s="149" t="s">
        <v>141</v>
      </c>
      <c r="L170" s="150" t="s">
        <v>137</v>
      </c>
      <c r="M170" s="151" t="s">
        <v>137</v>
      </c>
      <c r="N170" s="150"/>
      <c r="O170" s="231"/>
      <c r="P170" s="110"/>
      <c r="Q170" s="152">
        <f t="shared" si="49"/>
        <v>0</v>
      </c>
      <c r="R170" s="153">
        <f t="shared" si="50"/>
        <v>0</v>
      </c>
      <c r="S170" s="153">
        <f t="shared" si="51"/>
        <v>0</v>
      </c>
      <c r="T170" s="153">
        <f t="shared" si="52"/>
        <v>0</v>
      </c>
      <c r="U170" s="153">
        <f t="shared" si="53"/>
        <v>0</v>
      </c>
      <c r="V170" s="154">
        <f t="shared" si="54"/>
        <v>0</v>
      </c>
      <c r="W170" s="116"/>
      <c r="X170" s="155">
        <f t="shared" si="45"/>
        <v>0</v>
      </c>
      <c r="Y170" s="156">
        <f t="shared" si="46"/>
        <v>0</v>
      </c>
      <c r="Z170" s="156">
        <f t="shared" si="47"/>
        <v>0</v>
      </c>
      <c r="AA170" s="156">
        <f t="shared" si="48"/>
        <v>0</v>
      </c>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c r="CG170" s="113"/>
      <c r="CH170" s="113"/>
      <c r="CI170" s="113"/>
      <c r="CJ170" s="113"/>
      <c r="CK170" s="113"/>
      <c r="CL170" s="113"/>
      <c r="CM170" s="113"/>
      <c r="CN170" s="113"/>
      <c r="CO170" s="113"/>
      <c r="CP170" s="113"/>
      <c r="CQ170" s="113"/>
      <c r="CR170" s="113"/>
      <c r="CS170" s="113"/>
      <c r="CT170" s="113"/>
      <c r="CU170" s="113"/>
      <c r="CV170" s="113"/>
      <c r="CW170" s="113"/>
      <c r="CX170" s="113"/>
      <c r="CY170" s="113"/>
      <c r="CZ170" s="113"/>
      <c r="DA170" s="113"/>
      <c r="DB170" s="113"/>
      <c r="DC170" s="113"/>
      <c r="DD170" s="113"/>
      <c r="DE170" s="113"/>
      <c r="DF170" s="113"/>
      <c r="DG170" s="113"/>
      <c r="DH170" s="113"/>
      <c r="DI170" s="113"/>
      <c r="DJ170" s="113"/>
      <c r="DK170" s="113"/>
      <c r="DL170" s="113"/>
      <c r="DM170" s="113"/>
      <c r="DN170" s="113"/>
      <c r="DO170" s="113"/>
      <c r="DP170" s="113"/>
      <c r="DQ170" s="113"/>
      <c r="DR170" s="113"/>
      <c r="DS170" s="113"/>
      <c r="DT170" s="113"/>
      <c r="DU170" s="113"/>
      <c r="DV170" s="113"/>
      <c r="DW170" s="113"/>
      <c r="DX170" s="113"/>
      <c r="DY170" s="113"/>
      <c r="DZ170" s="113"/>
      <c r="EA170" s="113"/>
      <c r="EB170" s="113"/>
      <c r="EC170" s="113"/>
      <c r="ED170" s="113"/>
      <c r="EE170" s="113"/>
      <c r="EF170" s="113"/>
      <c r="EG170" s="113"/>
      <c r="EH170" s="113"/>
      <c r="EI170" s="113"/>
      <c r="EJ170" s="113"/>
      <c r="EK170" s="113"/>
      <c r="EL170" s="113"/>
      <c r="EM170" s="113"/>
      <c r="EN170" s="113"/>
      <c r="EO170" s="113"/>
      <c r="EP170" s="113"/>
      <c r="EQ170" s="113"/>
      <c r="ER170" s="113"/>
      <c r="ES170" s="113"/>
      <c r="ET170" s="113"/>
      <c r="EU170" s="113"/>
      <c r="EV170" s="113"/>
      <c r="EW170" s="113"/>
      <c r="EX170" s="113"/>
      <c r="EY170" s="113"/>
      <c r="EZ170" s="113"/>
      <c r="FA170" s="113"/>
      <c r="FB170" s="113"/>
      <c r="FC170" s="113"/>
      <c r="FD170" s="113"/>
      <c r="FE170" s="113"/>
      <c r="FF170" s="113"/>
      <c r="FG170" s="113"/>
      <c r="FH170" s="113"/>
      <c r="FI170" s="113"/>
      <c r="FJ170" s="113"/>
      <c r="FK170" s="113"/>
      <c r="FL170" s="113"/>
      <c r="FM170" s="113"/>
      <c r="FN170" s="113"/>
      <c r="FO170" s="113"/>
      <c r="FP170" s="113"/>
      <c r="FQ170" s="113"/>
      <c r="FR170" s="113"/>
      <c r="FS170" s="113"/>
      <c r="FT170" s="113"/>
      <c r="FU170" s="113"/>
      <c r="FV170" s="113"/>
      <c r="FW170" s="113"/>
      <c r="FX170" s="113"/>
      <c r="FY170" s="113"/>
      <c r="FZ170" s="113"/>
      <c r="GA170" s="113"/>
      <c r="GB170" s="113"/>
      <c r="GC170" s="113"/>
      <c r="GD170" s="113"/>
      <c r="GE170" s="113"/>
      <c r="GF170" s="113"/>
      <c r="GG170" s="113"/>
      <c r="GH170" s="113"/>
      <c r="GI170" s="113"/>
      <c r="GJ170" s="113"/>
      <c r="GK170" s="113"/>
      <c r="GL170" s="113"/>
      <c r="GM170" s="113"/>
      <c r="GN170" s="113"/>
      <c r="GO170" s="113"/>
      <c r="GP170" s="113"/>
      <c r="GQ170" s="113"/>
      <c r="GR170" s="113"/>
      <c r="GS170" s="113"/>
      <c r="GT170" s="113"/>
      <c r="GU170" s="113"/>
      <c r="GV170" s="113"/>
      <c r="GW170" s="113"/>
      <c r="GX170" s="113"/>
      <c r="GY170" s="113"/>
      <c r="GZ170" s="113"/>
      <c r="HA170" s="113"/>
      <c r="HB170" s="113"/>
      <c r="HC170" s="113"/>
      <c r="HD170" s="113"/>
      <c r="HE170" s="113"/>
      <c r="HF170" s="113"/>
      <c r="HG170" s="113"/>
      <c r="HH170" s="113"/>
      <c r="HI170" s="113"/>
      <c r="HJ170" s="113"/>
      <c r="HK170" s="113"/>
      <c r="HL170" s="113"/>
      <c r="HM170" s="113"/>
      <c r="HN170" s="113"/>
      <c r="HO170" s="113"/>
      <c r="HP170" s="113"/>
      <c r="HQ170" s="113"/>
      <c r="HR170" s="113"/>
      <c r="HS170" s="113"/>
      <c r="HT170" s="113"/>
      <c r="HU170" s="113"/>
    </row>
    <row r="171" spans="1:229" s="140" customFormat="1" ht="12.95">
      <c r="A171" s="113"/>
      <c r="B171" s="146" t="s">
        <v>139</v>
      </c>
      <c r="C171" s="146"/>
      <c r="D171" s="146"/>
      <c r="E171" s="146" t="s">
        <v>140</v>
      </c>
      <c r="F171" s="157"/>
      <c r="G171" s="110"/>
      <c r="H171" s="148" t="s">
        <v>141</v>
      </c>
      <c r="I171" s="158" t="s">
        <v>137</v>
      </c>
      <c r="J171" s="110"/>
      <c r="K171" s="149" t="s">
        <v>141</v>
      </c>
      <c r="L171" s="150" t="s">
        <v>137</v>
      </c>
      <c r="M171" s="151" t="s">
        <v>137</v>
      </c>
      <c r="N171" s="150"/>
      <c r="O171" s="231"/>
      <c r="P171" s="110"/>
      <c r="Q171" s="152">
        <f t="shared" si="49"/>
        <v>0</v>
      </c>
      <c r="R171" s="153">
        <f t="shared" si="50"/>
        <v>0</v>
      </c>
      <c r="S171" s="153">
        <f t="shared" si="51"/>
        <v>0</v>
      </c>
      <c r="T171" s="153">
        <f t="shared" si="52"/>
        <v>0</v>
      </c>
      <c r="U171" s="153">
        <f t="shared" si="53"/>
        <v>0</v>
      </c>
      <c r="V171" s="154">
        <f t="shared" si="54"/>
        <v>0</v>
      </c>
      <c r="W171" s="116"/>
      <c r="X171" s="155">
        <f t="shared" si="45"/>
        <v>0</v>
      </c>
      <c r="Y171" s="156">
        <f t="shared" si="46"/>
        <v>0</v>
      </c>
      <c r="Z171" s="156">
        <f t="shared" si="47"/>
        <v>0</v>
      </c>
      <c r="AA171" s="156">
        <f t="shared" si="48"/>
        <v>0</v>
      </c>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c r="BQ171" s="113"/>
      <c r="BR171" s="113"/>
      <c r="BS171" s="113"/>
      <c r="BT171" s="113"/>
      <c r="BU171" s="113"/>
      <c r="BV171" s="113"/>
      <c r="BW171" s="113"/>
      <c r="BX171" s="113"/>
      <c r="BY171" s="113"/>
      <c r="BZ171" s="113"/>
      <c r="CA171" s="113"/>
      <c r="CB171" s="113"/>
      <c r="CC171" s="113"/>
      <c r="CD171" s="113"/>
      <c r="CE171" s="113"/>
      <c r="CF171" s="113"/>
      <c r="CG171" s="113"/>
      <c r="CH171" s="113"/>
      <c r="CI171" s="113"/>
      <c r="CJ171" s="113"/>
      <c r="CK171" s="113"/>
      <c r="CL171" s="113"/>
      <c r="CM171" s="113"/>
      <c r="CN171" s="113"/>
      <c r="CO171" s="113"/>
      <c r="CP171" s="113"/>
      <c r="CQ171" s="113"/>
      <c r="CR171" s="113"/>
      <c r="CS171" s="113"/>
      <c r="CT171" s="113"/>
      <c r="CU171" s="113"/>
      <c r="CV171" s="113"/>
      <c r="CW171" s="113"/>
      <c r="CX171" s="113"/>
      <c r="CY171" s="113"/>
      <c r="CZ171" s="113"/>
      <c r="DA171" s="113"/>
      <c r="DB171" s="113"/>
      <c r="DC171" s="113"/>
      <c r="DD171" s="113"/>
      <c r="DE171" s="113"/>
      <c r="DF171" s="113"/>
      <c r="DG171" s="113"/>
      <c r="DH171" s="113"/>
      <c r="DI171" s="113"/>
      <c r="DJ171" s="113"/>
      <c r="DK171" s="113"/>
      <c r="DL171" s="113"/>
      <c r="DM171" s="113"/>
      <c r="DN171" s="113"/>
      <c r="DO171" s="113"/>
      <c r="DP171" s="113"/>
      <c r="DQ171" s="113"/>
      <c r="DR171" s="113"/>
      <c r="DS171" s="113"/>
      <c r="DT171" s="113"/>
      <c r="DU171" s="113"/>
      <c r="DV171" s="113"/>
      <c r="DW171" s="113"/>
      <c r="DX171" s="113"/>
      <c r="DY171" s="113"/>
      <c r="DZ171" s="113"/>
      <c r="EA171" s="113"/>
      <c r="EB171" s="113"/>
      <c r="EC171" s="113"/>
      <c r="ED171" s="113"/>
      <c r="EE171" s="113"/>
      <c r="EF171" s="113"/>
      <c r="EG171" s="113"/>
      <c r="EH171" s="113"/>
      <c r="EI171" s="113"/>
      <c r="EJ171" s="113"/>
      <c r="EK171" s="113"/>
      <c r="EL171" s="113"/>
      <c r="EM171" s="113"/>
      <c r="EN171" s="113"/>
      <c r="EO171" s="113"/>
      <c r="EP171" s="113"/>
      <c r="EQ171" s="113"/>
      <c r="ER171" s="113"/>
      <c r="ES171" s="113"/>
      <c r="ET171" s="113"/>
      <c r="EU171" s="113"/>
      <c r="EV171" s="113"/>
      <c r="EW171" s="113"/>
      <c r="EX171" s="113"/>
      <c r="EY171" s="113"/>
      <c r="EZ171" s="113"/>
      <c r="FA171" s="113"/>
      <c r="FB171" s="113"/>
      <c r="FC171" s="113"/>
      <c r="FD171" s="113"/>
      <c r="FE171" s="113"/>
      <c r="FF171" s="113"/>
      <c r="FG171" s="113"/>
      <c r="FH171" s="113"/>
      <c r="FI171" s="113"/>
      <c r="FJ171" s="113"/>
      <c r="FK171" s="113"/>
      <c r="FL171" s="113"/>
      <c r="FM171" s="113"/>
      <c r="FN171" s="113"/>
      <c r="FO171" s="113"/>
      <c r="FP171" s="113"/>
      <c r="FQ171" s="113"/>
      <c r="FR171" s="113"/>
      <c r="FS171" s="113"/>
      <c r="FT171" s="113"/>
      <c r="FU171" s="113"/>
      <c r="FV171" s="113"/>
      <c r="FW171" s="113"/>
      <c r="FX171" s="113"/>
      <c r="FY171" s="113"/>
      <c r="FZ171" s="113"/>
      <c r="GA171" s="113"/>
      <c r="GB171" s="113"/>
      <c r="GC171" s="113"/>
      <c r="GD171" s="113"/>
      <c r="GE171" s="113"/>
      <c r="GF171" s="113"/>
      <c r="GG171" s="113"/>
      <c r="GH171" s="113"/>
      <c r="GI171" s="113"/>
      <c r="GJ171" s="113"/>
      <c r="GK171" s="113"/>
      <c r="GL171" s="113"/>
      <c r="GM171" s="113"/>
      <c r="GN171" s="113"/>
      <c r="GO171" s="113"/>
      <c r="GP171" s="113"/>
      <c r="GQ171" s="113"/>
      <c r="GR171" s="113"/>
      <c r="GS171" s="113"/>
      <c r="GT171" s="113"/>
      <c r="GU171" s="113"/>
      <c r="GV171" s="113"/>
      <c r="GW171" s="113"/>
      <c r="GX171" s="113"/>
      <c r="GY171" s="113"/>
      <c r="GZ171" s="113"/>
      <c r="HA171" s="113"/>
      <c r="HB171" s="113"/>
      <c r="HC171" s="113"/>
      <c r="HD171" s="113"/>
      <c r="HE171" s="113"/>
      <c r="HF171" s="113"/>
      <c r="HG171" s="113"/>
      <c r="HH171" s="113"/>
      <c r="HI171" s="113"/>
      <c r="HJ171" s="113"/>
      <c r="HK171" s="113"/>
      <c r="HL171" s="113"/>
      <c r="HM171" s="113"/>
      <c r="HN171" s="113"/>
      <c r="HO171" s="113"/>
      <c r="HP171" s="113"/>
      <c r="HQ171" s="113"/>
      <c r="HR171" s="113"/>
      <c r="HS171" s="113"/>
      <c r="HT171" s="113"/>
      <c r="HU171" s="113"/>
    </row>
    <row r="172" spans="1:229" s="140" customFormat="1" ht="12.95">
      <c r="A172" s="113"/>
      <c r="B172" s="146" t="s">
        <v>139</v>
      </c>
      <c r="C172" s="146"/>
      <c r="D172" s="146"/>
      <c r="E172" s="146" t="s">
        <v>140</v>
      </c>
      <c r="F172" s="157"/>
      <c r="G172" s="110"/>
      <c r="H172" s="148" t="s">
        <v>141</v>
      </c>
      <c r="I172" s="158" t="s">
        <v>137</v>
      </c>
      <c r="J172" s="110"/>
      <c r="K172" s="149" t="s">
        <v>141</v>
      </c>
      <c r="L172" s="150" t="s">
        <v>137</v>
      </c>
      <c r="M172" s="151" t="s">
        <v>137</v>
      </c>
      <c r="N172" s="150"/>
      <c r="O172" s="231"/>
      <c r="P172" s="110"/>
      <c r="Q172" s="152">
        <f t="shared" si="49"/>
        <v>0</v>
      </c>
      <c r="R172" s="153">
        <f t="shared" si="50"/>
        <v>0</v>
      </c>
      <c r="S172" s="153">
        <f t="shared" si="51"/>
        <v>0</v>
      </c>
      <c r="T172" s="153">
        <f t="shared" si="52"/>
        <v>0</v>
      </c>
      <c r="U172" s="153">
        <f t="shared" si="53"/>
        <v>0</v>
      </c>
      <c r="V172" s="154">
        <f t="shared" si="54"/>
        <v>0</v>
      </c>
      <c r="W172" s="116"/>
      <c r="X172" s="155">
        <f t="shared" si="45"/>
        <v>0</v>
      </c>
      <c r="Y172" s="156">
        <f t="shared" si="46"/>
        <v>0</v>
      </c>
      <c r="Z172" s="156">
        <f t="shared" si="47"/>
        <v>0</v>
      </c>
      <c r="AA172" s="156">
        <f t="shared" si="48"/>
        <v>0</v>
      </c>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c r="BJ172" s="113"/>
      <c r="BK172" s="113"/>
      <c r="BL172" s="113"/>
      <c r="BM172" s="113"/>
      <c r="BN172" s="113"/>
      <c r="BO172" s="113"/>
      <c r="BP172" s="113"/>
      <c r="BQ172" s="113"/>
      <c r="BR172" s="113"/>
      <c r="BS172" s="113"/>
      <c r="BT172" s="113"/>
      <c r="BU172" s="113"/>
      <c r="BV172" s="113"/>
      <c r="BW172" s="113"/>
      <c r="BX172" s="113"/>
      <c r="BY172" s="113"/>
      <c r="BZ172" s="113"/>
      <c r="CA172" s="113"/>
      <c r="CB172" s="113"/>
      <c r="CC172" s="113"/>
      <c r="CD172" s="113"/>
      <c r="CE172" s="113"/>
      <c r="CF172" s="113"/>
      <c r="CG172" s="113"/>
      <c r="CH172" s="113"/>
      <c r="CI172" s="113"/>
      <c r="CJ172" s="113"/>
      <c r="CK172" s="113"/>
      <c r="CL172" s="113"/>
      <c r="CM172" s="113"/>
      <c r="CN172" s="113"/>
      <c r="CO172" s="113"/>
      <c r="CP172" s="113"/>
      <c r="CQ172" s="113"/>
      <c r="CR172" s="113"/>
      <c r="CS172" s="113"/>
      <c r="CT172" s="113"/>
      <c r="CU172" s="113"/>
      <c r="CV172" s="113"/>
      <c r="CW172" s="113"/>
      <c r="CX172" s="113"/>
      <c r="CY172" s="113"/>
      <c r="CZ172" s="113"/>
      <c r="DA172" s="113"/>
      <c r="DB172" s="113"/>
      <c r="DC172" s="113"/>
      <c r="DD172" s="113"/>
      <c r="DE172" s="113"/>
      <c r="DF172" s="113"/>
      <c r="DG172" s="113"/>
      <c r="DH172" s="113"/>
      <c r="DI172" s="113"/>
      <c r="DJ172" s="113"/>
      <c r="DK172" s="113"/>
      <c r="DL172" s="113"/>
      <c r="DM172" s="113"/>
      <c r="DN172" s="113"/>
      <c r="DO172" s="113"/>
      <c r="DP172" s="113"/>
      <c r="DQ172" s="113"/>
      <c r="DR172" s="113"/>
      <c r="DS172" s="113"/>
      <c r="DT172" s="113"/>
      <c r="DU172" s="113"/>
      <c r="DV172" s="113"/>
      <c r="DW172" s="113"/>
      <c r="DX172" s="113"/>
      <c r="DY172" s="113"/>
      <c r="DZ172" s="113"/>
      <c r="EA172" s="113"/>
      <c r="EB172" s="113"/>
      <c r="EC172" s="113"/>
      <c r="ED172" s="113"/>
      <c r="EE172" s="113"/>
      <c r="EF172" s="113"/>
      <c r="EG172" s="113"/>
      <c r="EH172" s="113"/>
      <c r="EI172" s="113"/>
      <c r="EJ172" s="113"/>
      <c r="EK172" s="113"/>
      <c r="EL172" s="113"/>
      <c r="EM172" s="113"/>
      <c r="EN172" s="113"/>
      <c r="EO172" s="113"/>
      <c r="EP172" s="113"/>
      <c r="EQ172" s="113"/>
      <c r="ER172" s="113"/>
      <c r="ES172" s="113"/>
      <c r="ET172" s="113"/>
      <c r="EU172" s="113"/>
      <c r="EV172" s="113"/>
      <c r="EW172" s="113"/>
      <c r="EX172" s="113"/>
      <c r="EY172" s="113"/>
      <c r="EZ172" s="113"/>
      <c r="FA172" s="113"/>
      <c r="FB172" s="113"/>
      <c r="FC172" s="113"/>
      <c r="FD172" s="113"/>
      <c r="FE172" s="113"/>
      <c r="FF172" s="113"/>
      <c r="FG172" s="113"/>
      <c r="FH172" s="113"/>
      <c r="FI172" s="113"/>
      <c r="FJ172" s="113"/>
      <c r="FK172" s="113"/>
      <c r="FL172" s="113"/>
      <c r="FM172" s="113"/>
      <c r="FN172" s="113"/>
      <c r="FO172" s="113"/>
      <c r="FP172" s="113"/>
      <c r="FQ172" s="113"/>
      <c r="FR172" s="113"/>
      <c r="FS172" s="113"/>
      <c r="FT172" s="113"/>
      <c r="FU172" s="113"/>
      <c r="FV172" s="113"/>
      <c r="FW172" s="113"/>
      <c r="FX172" s="113"/>
      <c r="FY172" s="113"/>
      <c r="FZ172" s="113"/>
      <c r="GA172" s="113"/>
      <c r="GB172" s="113"/>
      <c r="GC172" s="113"/>
      <c r="GD172" s="113"/>
      <c r="GE172" s="113"/>
      <c r="GF172" s="113"/>
      <c r="GG172" s="113"/>
      <c r="GH172" s="113"/>
      <c r="GI172" s="113"/>
      <c r="GJ172" s="113"/>
      <c r="GK172" s="113"/>
      <c r="GL172" s="113"/>
      <c r="GM172" s="113"/>
      <c r="GN172" s="113"/>
      <c r="GO172" s="113"/>
      <c r="GP172" s="113"/>
      <c r="GQ172" s="113"/>
      <c r="GR172" s="113"/>
      <c r="GS172" s="113"/>
      <c r="GT172" s="113"/>
      <c r="GU172" s="113"/>
      <c r="GV172" s="113"/>
      <c r="GW172" s="113"/>
      <c r="GX172" s="113"/>
      <c r="GY172" s="113"/>
      <c r="GZ172" s="113"/>
      <c r="HA172" s="113"/>
      <c r="HB172" s="113"/>
      <c r="HC172" s="113"/>
      <c r="HD172" s="113"/>
      <c r="HE172" s="113"/>
      <c r="HF172" s="113"/>
      <c r="HG172" s="113"/>
      <c r="HH172" s="113"/>
      <c r="HI172" s="113"/>
      <c r="HJ172" s="113"/>
      <c r="HK172" s="113"/>
      <c r="HL172" s="113"/>
      <c r="HM172" s="113"/>
      <c r="HN172" s="113"/>
      <c r="HO172" s="113"/>
      <c r="HP172" s="113"/>
      <c r="HQ172" s="113"/>
      <c r="HR172" s="113"/>
      <c r="HS172" s="113"/>
      <c r="HT172" s="113"/>
      <c r="HU172" s="113"/>
    </row>
    <row r="173" spans="1:229" s="140" customFormat="1" ht="12.95">
      <c r="A173" s="113"/>
      <c r="B173" s="146" t="s">
        <v>139</v>
      </c>
      <c r="C173" s="146"/>
      <c r="D173" s="146"/>
      <c r="E173" s="146" t="s">
        <v>140</v>
      </c>
      <c r="F173" s="157"/>
      <c r="G173" s="110"/>
      <c r="H173" s="148" t="s">
        <v>141</v>
      </c>
      <c r="I173" s="158" t="s">
        <v>137</v>
      </c>
      <c r="J173" s="110"/>
      <c r="K173" s="149" t="s">
        <v>141</v>
      </c>
      <c r="L173" s="150" t="s">
        <v>137</v>
      </c>
      <c r="M173" s="151" t="s">
        <v>137</v>
      </c>
      <c r="N173" s="150"/>
      <c r="O173" s="231"/>
      <c r="P173" s="110"/>
      <c r="Q173" s="152">
        <f t="shared" si="49"/>
        <v>0</v>
      </c>
      <c r="R173" s="153">
        <f t="shared" si="50"/>
        <v>0</v>
      </c>
      <c r="S173" s="153">
        <f t="shared" si="51"/>
        <v>0</v>
      </c>
      <c r="T173" s="153">
        <f t="shared" si="52"/>
        <v>0</v>
      </c>
      <c r="U173" s="153">
        <f t="shared" si="53"/>
        <v>0</v>
      </c>
      <c r="V173" s="154">
        <f t="shared" si="54"/>
        <v>0</v>
      </c>
      <c r="W173" s="116"/>
      <c r="X173" s="155">
        <f t="shared" si="45"/>
        <v>0</v>
      </c>
      <c r="Y173" s="156">
        <f t="shared" si="46"/>
        <v>0</v>
      </c>
      <c r="Z173" s="156">
        <f t="shared" si="47"/>
        <v>0</v>
      </c>
      <c r="AA173" s="156">
        <f t="shared" si="48"/>
        <v>0</v>
      </c>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c r="BG173" s="113"/>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c r="CN173" s="113"/>
      <c r="CO173" s="113"/>
      <c r="CP173" s="113"/>
      <c r="CQ173" s="113"/>
      <c r="CR173" s="113"/>
      <c r="CS173" s="113"/>
      <c r="CT173" s="113"/>
      <c r="CU173" s="113"/>
      <c r="CV173" s="113"/>
      <c r="CW173" s="113"/>
      <c r="CX173" s="113"/>
      <c r="CY173" s="113"/>
      <c r="CZ173" s="113"/>
      <c r="DA173" s="113"/>
      <c r="DB173" s="113"/>
      <c r="DC173" s="113"/>
      <c r="DD173" s="113"/>
      <c r="DE173" s="113"/>
      <c r="DF173" s="113"/>
      <c r="DG173" s="113"/>
      <c r="DH173" s="113"/>
      <c r="DI173" s="113"/>
      <c r="DJ173" s="113"/>
      <c r="DK173" s="113"/>
      <c r="DL173" s="113"/>
      <c r="DM173" s="113"/>
      <c r="DN173" s="113"/>
      <c r="DO173" s="113"/>
      <c r="DP173" s="113"/>
      <c r="DQ173" s="113"/>
      <c r="DR173" s="113"/>
      <c r="DS173" s="113"/>
      <c r="DT173" s="113"/>
      <c r="DU173" s="113"/>
      <c r="DV173" s="113"/>
      <c r="DW173" s="113"/>
      <c r="DX173" s="113"/>
      <c r="DY173" s="113"/>
      <c r="DZ173" s="113"/>
      <c r="EA173" s="113"/>
      <c r="EB173" s="113"/>
      <c r="EC173" s="113"/>
      <c r="ED173" s="113"/>
      <c r="EE173" s="113"/>
      <c r="EF173" s="113"/>
      <c r="EG173" s="113"/>
      <c r="EH173" s="113"/>
      <c r="EI173" s="113"/>
      <c r="EJ173" s="113"/>
      <c r="EK173" s="113"/>
      <c r="EL173" s="113"/>
      <c r="EM173" s="113"/>
      <c r="EN173" s="113"/>
      <c r="EO173" s="113"/>
      <c r="EP173" s="113"/>
      <c r="EQ173" s="113"/>
      <c r="ER173" s="113"/>
      <c r="ES173" s="113"/>
      <c r="ET173" s="113"/>
      <c r="EU173" s="113"/>
      <c r="EV173" s="113"/>
      <c r="EW173" s="113"/>
      <c r="EX173" s="113"/>
      <c r="EY173" s="113"/>
      <c r="EZ173" s="113"/>
      <c r="FA173" s="113"/>
      <c r="FB173" s="113"/>
      <c r="FC173" s="113"/>
      <c r="FD173" s="113"/>
      <c r="FE173" s="113"/>
      <c r="FF173" s="113"/>
      <c r="FG173" s="113"/>
      <c r="FH173" s="113"/>
      <c r="FI173" s="113"/>
      <c r="FJ173" s="113"/>
      <c r="FK173" s="113"/>
      <c r="FL173" s="113"/>
      <c r="FM173" s="113"/>
      <c r="FN173" s="113"/>
      <c r="FO173" s="113"/>
      <c r="FP173" s="113"/>
      <c r="FQ173" s="113"/>
      <c r="FR173" s="113"/>
      <c r="FS173" s="113"/>
      <c r="FT173" s="113"/>
      <c r="FU173" s="113"/>
      <c r="FV173" s="113"/>
      <c r="FW173" s="113"/>
      <c r="FX173" s="113"/>
      <c r="FY173" s="113"/>
      <c r="FZ173" s="113"/>
      <c r="GA173" s="113"/>
      <c r="GB173" s="113"/>
      <c r="GC173" s="113"/>
      <c r="GD173" s="113"/>
      <c r="GE173" s="113"/>
      <c r="GF173" s="113"/>
      <c r="GG173" s="113"/>
      <c r="GH173" s="113"/>
      <c r="GI173" s="113"/>
      <c r="GJ173" s="113"/>
      <c r="GK173" s="113"/>
      <c r="GL173" s="113"/>
      <c r="GM173" s="113"/>
      <c r="GN173" s="113"/>
      <c r="GO173" s="113"/>
      <c r="GP173" s="113"/>
      <c r="GQ173" s="113"/>
      <c r="GR173" s="113"/>
      <c r="GS173" s="113"/>
      <c r="GT173" s="113"/>
      <c r="GU173" s="113"/>
      <c r="GV173" s="113"/>
      <c r="GW173" s="113"/>
      <c r="GX173" s="113"/>
      <c r="GY173" s="113"/>
      <c r="GZ173" s="113"/>
      <c r="HA173" s="113"/>
      <c r="HB173" s="113"/>
      <c r="HC173" s="113"/>
      <c r="HD173" s="113"/>
      <c r="HE173" s="113"/>
      <c r="HF173" s="113"/>
      <c r="HG173" s="113"/>
      <c r="HH173" s="113"/>
      <c r="HI173" s="113"/>
      <c r="HJ173" s="113"/>
      <c r="HK173" s="113"/>
      <c r="HL173" s="113"/>
      <c r="HM173" s="113"/>
      <c r="HN173" s="113"/>
      <c r="HO173" s="113"/>
      <c r="HP173" s="113"/>
      <c r="HQ173" s="113"/>
      <c r="HR173" s="113"/>
      <c r="HS173" s="113"/>
      <c r="HT173" s="113"/>
      <c r="HU173" s="113"/>
    </row>
    <row r="174" spans="1:229" s="140" customFormat="1" ht="12.95">
      <c r="A174" s="113"/>
      <c r="B174" s="159" t="s">
        <v>139</v>
      </c>
      <c r="C174" s="159"/>
      <c r="D174" s="159"/>
      <c r="E174" s="159" t="s">
        <v>140</v>
      </c>
      <c r="F174" s="160"/>
      <c r="G174" s="110"/>
      <c r="H174" s="161" t="s">
        <v>141</v>
      </c>
      <c r="I174" s="162" t="s">
        <v>137</v>
      </c>
      <c r="J174" s="110"/>
      <c r="K174" s="163" t="s">
        <v>141</v>
      </c>
      <c r="L174" s="164" t="s">
        <v>137</v>
      </c>
      <c r="M174" s="165" t="s">
        <v>137</v>
      </c>
      <c r="N174" s="164"/>
      <c r="O174" s="232"/>
      <c r="P174" s="110"/>
      <c r="Q174" s="166">
        <f t="shared" si="49"/>
        <v>0</v>
      </c>
      <c r="R174" s="167">
        <f t="shared" si="50"/>
        <v>0</v>
      </c>
      <c r="S174" s="167">
        <f t="shared" si="51"/>
        <v>0</v>
      </c>
      <c r="T174" s="167">
        <f t="shared" si="52"/>
        <v>0</v>
      </c>
      <c r="U174" s="167">
        <f t="shared" si="53"/>
        <v>0</v>
      </c>
      <c r="V174" s="168">
        <f t="shared" si="54"/>
        <v>0</v>
      </c>
      <c r="W174" s="169"/>
      <c r="X174" s="170">
        <f t="shared" si="45"/>
        <v>0</v>
      </c>
      <c r="Y174" s="171">
        <f t="shared" si="46"/>
        <v>0</v>
      </c>
      <c r="Z174" s="171">
        <f t="shared" si="47"/>
        <v>0</v>
      </c>
      <c r="AA174" s="171">
        <f t="shared" si="48"/>
        <v>0</v>
      </c>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c r="DC174" s="113"/>
      <c r="DD174" s="113"/>
      <c r="DE174" s="113"/>
      <c r="DF174" s="113"/>
      <c r="DG174" s="113"/>
      <c r="DH174" s="113"/>
      <c r="DI174" s="113"/>
      <c r="DJ174" s="113"/>
      <c r="DK174" s="113"/>
      <c r="DL174" s="113"/>
      <c r="DM174" s="113"/>
      <c r="DN174" s="113"/>
      <c r="DO174" s="113"/>
      <c r="DP174" s="113"/>
      <c r="DQ174" s="113"/>
      <c r="DR174" s="113"/>
      <c r="DS174" s="113"/>
      <c r="DT174" s="113"/>
      <c r="DU174" s="113"/>
      <c r="DV174" s="113"/>
      <c r="DW174" s="113"/>
      <c r="DX174" s="113"/>
      <c r="DY174" s="113"/>
      <c r="DZ174" s="113"/>
      <c r="EA174" s="113"/>
      <c r="EB174" s="113"/>
      <c r="EC174" s="113"/>
      <c r="ED174" s="113"/>
      <c r="EE174" s="113"/>
      <c r="EF174" s="113"/>
      <c r="EG174" s="113"/>
      <c r="EH174" s="113"/>
      <c r="EI174" s="113"/>
      <c r="EJ174" s="113"/>
      <c r="EK174" s="113"/>
      <c r="EL174" s="113"/>
      <c r="EM174" s="113"/>
      <c r="EN174" s="113"/>
      <c r="EO174" s="113"/>
      <c r="EP174" s="113"/>
      <c r="EQ174" s="113"/>
      <c r="ER174" s="113"/>
      <c r="ES174" s="113"/>
      <c r="ET174" s="113"/>
      <c r="EU174" s="113"/>
      <c r="EV174" s="113"/>
      <c r="EW174" s="113"/>
      <c r="EX174" s="113"/>
      <c r="EY174" s="113"/>
      <c r="EZ174" s="113"/>
      <c r="FA174" s="113"/>
      <c r="FB174" s="113"/>
      <c r="FC174" s="113"/>
      <c r="FD174" s="113"/>
      <c r="FE174" s="113"/>
      <c r="FF174" s="113"/>
      <c r="FG174" s="113"/>
      <c r="FH174" s="113"/>
      <c r="FI174" s="113"/>
      <c r="FJ174" s="113"/>
      <c r="FK174" s="113"/>
      <c r="FL174" s="113"/>
      <c r="FM174" s="113"/>
      <c r="FN174" s="113"/>
      <c r="FO174" s="113"/>
      <c r="FP174" s="113"/>
      <c r="FQ174" s="113"/>
      <c r="FR174" s="113"/>
      <c r="FS174" s="113"/>
      <c r="FT174" s="113"/>
      <c r="FU174" s="113"/>
      <c r="FV174" s="113"/>
      <c r="FW174" s="113"/>
      <c r="FX174" s="113"/>
      <c r="FY174" s="113"/>
      <c r="FZ174" s="113"/>
      <c r="GA174" s="113"/>
      <c r="GB174" s="113"/>
      <c r="GC174" s="113"/>
      <c r="GD174" s="113"/>
      <c r="GE174" s="113"/>
      <c r="GF174" s="113"/>
      <c r="GG174" s="113"/>
      <c r="GH174" s="113"/>
      <c r="GI174" s="113"/>
      <c r="GJ174" s="113"/>
      <c r="GK174" s="113"/>
      <c r="GL174" s="113"/>
      <c r="GM174" s="113"/>
      <c r="GN174" s="113"/>
      <c r="GO174" s="113"/>
      <c r="GP174" s="113"/>
      <c r="GQ174" s="113"/>
      <c r="GR174" s="113"/>
      <c r="GS174" s="113"/>
      <c r="GT174" s="113"/>
      <c r="GU174" s="113"/>
      <c r="GV174" s="113"/>
      <c r="GW174" s="113"/>
      <c r="GX174" s="113"/>
      <c r="GY174" s="113"/>
      <c r="GZ174" s="113"/>
      <c r="HA174" s="113"/>
      <c r="HB174" s="113"/>
      <c r="HC174" s="113"/>
      <c r="HD174" s="113"/>
      <c r="HE174" s="113"/>
      <c r="HF174" s="113"/>
      <c r="HG174" s="113"/>
      <c r="HH174" s="113"/>
      <c r="HI174" s="113"/>
      <c r="HJ174" s="113"/>
      <c r="HK174" s="113"/>
      <c r="HL174" s="113"/>
      <c r="HM174" s="113"/>
      <c r="HN174" s="113"/>
      <c r="HO174" s="113"/>
      <c r="HP174" s="113"/>
      <c r="HQ174" s="113"/>
      <c r="HR174" s="113"/>
      <c r="HS174" s="113"/>
      <c r="HT174" s="113"/>
      <c r="HU174" s="113"/>
    </row>
    <row r="175" spans="1:229" s="113" customFormat="1" ht="12.95">
      <c r="L175" s="172"/>
      <c r="M175" s="172"/>
      <c r="N175" s="172"/>
      <c r="O175" s="172"/>
      <c r="P175" s="110"/>
      <c r="Q175" s="173"/>
      <c r="R175" s="173"/>
      <c r="S175" s="173"/>
      <c r="T175" s="173"/>
      <c r="U175" s="173"/>
      <c r="V175" s="173"/>
      <c r="W175" s="173"/>
      <c r="X175" s="173"/>
      <c r="Y175" s="173"/>
      <c r="Z175" s="173"/>
      <c r="AA175" s="173"/>
    </row>
    <row r="176" spans="1:229" s="113" customFormat="1" ht="12.95">
      <c r="L176" s="172"/>
      <c r="M176" s="172"/>
      <c r="N176" s="172"/>
      <c r="O176" s="172"/>
      <c r="P176" s="110"/>
      <c r="Q176" s="110"/>
      <c r="R176" s="110"/>
      <c r="S176" s="110"/>
      <c r="T176" s="110"/>
      <c r="U176" s="110"/>
      <c r="V176" s="110"/>
      <c r="W176" s="110"/>
      <c r="X176" s="110"/>
      <c r="Y176" s="110"/>
      <c r="Z176" s="110"/>
      <c r="AA176" s="110"/>
    </row>
    <row r="177" spans="12:27" s="113" customFormat="1" ht="12.95">
      <c r="L177" s="172"/>
      <c r="M177" s="172"/>
      <c r="N177" s="172"/>
      <c r="O177" s="172"/>
      <c r="P177" s="110"/>
      <c r="Q177" s="110"/>
      <c r="R177" s="110"/>
      <c r="S177" s="110"/>
      <c r="T177" s="110"/>
      <c r="U177" s="110"/>
      <c r="V177" s="110"/>
      <c r="W177" s="110"/>
      <c r="X177" s="110"/>
      <c r="Y177" s="110"/>
      <c r="Z177" s="110"/>
      <c r="AA177" s="110"/>
    </row>
    <row r="178" spans="12:27" s="113" customFormat="1" ht="12.95">
      <c r="L178" s="172"/>
      <c r="M178" s="172"/>
      <c r="N178" s="172"/>
      <c r="O178" s="172"/>
      <c r="P178" s="110"/>
      <c r="Q178" s="110"/>
      <c r="R178" s="110"/>
      <c r="S178" s="110"/>
      <c r="T178" s="110"/>
      <c r="U178" s="110"/>
      <c r="V178" s="110"/>
      <c r="W178" s="110"/>
      <c r="X178" s="110"/>
      <c r="Y178" s="110"/>
      <c r="Z178" s="110"/>
      <c r="AA178" s="110"/>
    </row>
    <row r="179" spans="12:27" s="113" customFormat="1" ht="12.95">
      <c r="L179" s="172"/>
      <c r="M179" s="172"/>
      <c r="N179" s="172"/>
      <c r="O179" s="172"/>
      <c r="P179" s="110"/>
      <c r="Q179" s="110"/>
      <c r="R179" s="110"/>
      <c r="S179" s="110"/>
      <c r="T179" s="110"/>
      <c r="U179" s="110"/>
      <c r="V179" s="110"/>
      <c r="W179" s="110"/>
      <c r="X179" s="110"/>
      <c r="Y179" s="110"/>
      <c r="Z179" s="110"/>
      <c r="AA179" s="110"/>
    </row>
    <row r="180" spans="12:27" s="113" customFormat="1" ht="12.95">
      <c r="L180" s="172"/>
      <c r="M180" s="172"/>
      <c r="N180" s="172"/>
      <c r="O180" s="172"/>
      <c r="P180" s="110"/>
      <c r="Q180" s="110"/>
      <c r="R180" s="110"/>
      <c r="S180" s="110"/>
      <c r="T180" s="110"/>
      <c r="U180" s="110"/>
      <c r="V180" s="110"/>
      <c r="W180" s="110"/>
      <c r="X180" s="110"/>
      <c r="Y180" s="110"/>
      <c r="Z180" s="110"/>
      <c r="AA180" s="110"/>
    </row>
    <row r="181" spans="12:27" s="113" customFormat="1" ht="12.95">
      <c r="L181" s="172"/>
      <c r="M181" s="172"/>
      <c r="N181" s="172"/>
      <c r="O181" s="172"/>
      <c r="P181" s="110"/>
      <c r="Q181" s="110"/>
      <c r="R181" s="110"/>
      <c r="S181" s="110"/>
      <c r="T181" s="110"/>
      <c r="U181" s="110"/>
      <c r="V181" s="110"/>
      <c r="W181" s="110"/>
      <c r="X181" s="110"/>
      <c r="Y181" s="110"/>
      <c r="Z181" s="110"/>
      <c r="AA181" s="110"/>
    </row>
    <row r="182" spans="12:27" s="113" customFormat="1" ht="12.95">
      <c r="L182" s="172"/>
      <c r="M182" s="172"/>
      <c r="N182" s="172"/>
      <c r="O182" s="172"/>
      <c r="P182" s="110"/>
      <c r="Q182" s="110"/>
      <c r="R182" s="110"/>
      <c r="S182" s="110"/>
      <c r="T182" s="110"/>
      <c r="U182" s="110"/>
      <c r="V182" s="110"/>
      <c r="W182" s="110"/>
      <c r="X182" s="110"/>
      <c r="Y182" s="110"/>
      <c r="Z182" s="110"/>
      <c r="AA182" s="110"/>
    </row>
    <row r="183" spans="12:27" s="113" customFormat="1" ht="12.95">
      <c r="L183" s="172"/>
      <c r="M183" s="172"/>
      <c r="N183" s="172"/>
      <c r="O183" s="172"/>
      <c r="P183" s="110"/>
      <c r="Q183" s="110"/>
      <c r="R183" s="110"/>
      <c r="S183" s="110"/>
      <c r="T183" s="110"/>
      <c r="U183" s="110"/>
      <c r="V183" s="110"/>
      <c r="W183" s="110"/>
      <c r="X183" s="110"/>
      <c r="Y183" s="110"/>
      <c r="Z183" s="110"/>
      <c r="AA183" s="110"/>
    </row>
    <row r="184" spans="12:27" s="113" customFormat="1" ht="12.95">
      <c r="L184" s="172"/>
      <c r="M184" s="172"/>
      <c r="N184" s="172"/>
      <c r="O184" s="172"/>
      <c r="P184" s="110"/>
      <c r="Q184" s="110"/>
      <c r="R184" s="110"/>
      <c r="S184" s="110"/>
      <c r="T184" s="110"/>
      <c r="U184" s="110"/>
      <c r="V184" s="110"/>
      <c r="W184" s="110"/>
      <c r="X184" s="110"/>
      <c r="Y184" s="110"/>
      <c r="Z184" s="110"/>
      <c r="AA184" s="110"/>
    </row>
    <row r="185" spans="12:27" s="113" customFormat="1" ht="12.95">
      <c r="L185" s="172"/>
      <c r="M185" s="172"/>
      <c r="N185" s="172"/>
      <c r="O185" s="172"/>
      <c r="P185" s="110"/>
      <c r="Q185" s="110"/>
      <c r="R185" s="110"/>
      <c r="S185" s="110"/>
      <c r="T185" s="110"/>
      <c r="U185" s="110"/>
      <c r="V185" s="110"/>
      <c r="W185" s="110"/>
      <c r="X185" s="110"/>
      <c r="Y185" s="110"/>
      <c r="Z185" s="110"/>
      <c r="AA185" s="110"/>
    </row>
    <row r="186" spans="12:27" s="113" customFormat="1" ht="12.95">
      <c r="L186" s="172"/>
      <c r="M186" s="172"/>
      <c r="N186" s="172"/>
      <c r="O186" s="172"/>
      <c r="P186" s="110"/>
      <c r="Q186" s="110"/>
      <c r="R186" s="110"/>
      <c r="S186" s="110"/>
      <c r="T186" s="110"/>
      <c r="U186" s="110"/>
      <c r="V186" s="110"/>
      <c r="W186" s="110"/>
      <c r="X186" s="110"/>
      <c r="Y186" s="110"/>
      <c r="Z186" s="110"/>
      <c r="AA186" s="110"/>
    </row>
    <row r="187" spans="12:27" s="113" customFormat="1" ht="12.95">
      <c r="L187" s="172"/>
      <c r="M187" s="172"/>
      <c r="N187" s="172"/>
      <c r="O187" s="172"/>
      <c r="P187" s="110"/>
      <c r="Q187" s="110"/>
      <c r="R187" s="110"/>
      <c r="S187" s="110"/>
      <c r="T187" s="110"/>
      <c r="U187" s="110"/>
      <c r="V187" s="110"/>
      <c r="W187" s="110"/>
      <c r="X187" s="110"/>
      <c r="Y187" s="110"/>
      <c r="Z187" s="110"/>
      <c r="AA187" s="110"/>
    </row>
    <row r="188" spans="12:27" s="113" customFormat="1" ht="12.95">
      <c r="L188" s="172"/>
      <c r="M188" s="172"/>
      <c r="N188" s="172"/>
      <c r="O188" s="172"/>
      <c r="P188" s="110"/>
      <c r="Q188" s="110"/>
      <c r="R188" s="110"/>
      <c r="S188" s="110"/>
      <c r="T188" s="110"/>
      <c r="U188" s="110"/>
      <c r="V188" s="110"/>
      <c r="W188" s="110"/>
      <c r="X188" s="110"/>
      <c r="Y188" s="110"/>
      <c r="Z188" s="110"/>
      <c r="AA188" s="110"/>
    </row>
    <row r="189" spans="12:27" s="113" customFormat="1" ht="12.95">
      <c r="L189" s="172"/>
      <c r="M189" s="172"/>
      <c r="N189" s="172"/>
      <c r="O189" s="172"/>
      <c r="P189" s="110"/>
      <c r="Q189" s="110"/>
      <c r="R189" s="110"/>
      <c r="S189" s="110"/>
      <c r="T189" s="110"/>
      <c r="U189" s="110"/>
      <c r="V189" s="110"/>
      <c r="W189" s="110"/>
      <c r="X189" s="110"/>
      <c r="Y189" s="110"/>
      <c r="Z189" s="110"/>
      <c r="AA189" s="110"/>
    </row>
    <row r="190" spans="12:27" s="113" customFormat="1" ht="12.95">
      <c r="L190" s="172"/>
      <c r="M190" s="172"/>
      <c r="N190" s="172"/>
      <c r="O190" s="172"/>
      <c r="P190" s="110"/>
      <c r="Q190" s="110"/>
      <c r="R190" s="110"/>
      <c r="S190" s="110"/>
      <c r="T190" s="110"/>
      <c r="U190" s="110"/>
      <c r="V190" s="110"/>
      <c r="W190" s="110"/>
      <c r="X190" s="110"/>
      <c r="Y190" s="110"/>
      <c r="Z190" s="110"/>
      <c r="AA190" s="110"/>
    </row>
    <row r="191" spans="12:27" s="113" customFormat="1" ht="12.95">
      <c r="L191" s="172"/>
      <c r="M191" s="172"/>
      <c r="N191" s="172"/>
      <c r="O191" s="172"/>
      <c r="P191" s="110"/>
      <c r="Q191" s="110"/>
      <c r="R191" s="110"/>
      <c r="S191" s="110"/>
      <c r="T191" s="110"/>
      <c r="U191" s="110"/>
      <c r="V191" s="110"/>
      <c r="W191" s="110"/>
      <c r="X191" s="110"/>
      <c r="Y191" s="110"/>
      <c r="Z191" s="110"/>
      <c r="AA191" s="110"/>
    </row>
    <row r="192" spans="12:27" s="113" customFormat="1" ht="12.95">
      <c r="L192" s="172"/>
      <c r="M192" s="172"/>
      <c r="N192" s="172"/>
      <c r="O192" s="172"/>
      <c r="P192" s="110"/>
      <c r="Q192" s="110"/>
      <c r="R192" s="110"/>
      <c r="S192" s="110"/>
      <c r="T192" s="110"/>
      <c r="U192" s="110"/>
      <c r="V192" s="110"/>
      <c r="W192" s="110"/>
      <c r="X192" s="110"/>
      <c r="Y192" s="110"/>
      <c r="Z192" s="110"/>
      <c r="AA192" s="110"/>
    </row>
    <row r="193" spans="12:27" s="113" customFormat="1" ht="12.95">
      <c r="L193" s="172"/>
      <c r="M193" s="172"/>
      <c r="N193" s="172"/>
      <c r="O193" s="172"/>
      <c r="P193" s="110"/>
      <c r="Q193" s="110"/>
      <c r="R193" s="110"/>
      <c r="S193" s="110"/>
      <c r="T193" s="110"/>
      <c r="U193" s="110"/>
      <c r="V193" s="110"/>
      <c r="W193" s="110"/>
      <c r="X193" s="110"/>
      <c r="Y193" s="110"/>
      <c r="Z193" s="110"/>
      <c r="AA193" s="110"/>
    </row>
    <row r="194" spans="12:27" s="113" customFormat="1" ht="12.95">
      <c r="L194" s="172"/>
      <c r="M194" s="172"/>
      <c r="N194" s="172"/>
      <c r="O194" s="172"/>
      <c r="P194" s="110"/>
      <c r="Q194" s="110"/>
      <c r="R194" s="110"/>
      <c r="S194" s="110"/>
      <c r="T194" s="110"/>
      <c r="U194" s="110"/>
      <c r="V194" s="110"/>
      <c r="W194" s="110"/>
      <c r="X194" s="110"/>
      <c r="Y194" s="110"/>
      <c r="Z194" s="110"/>
      <c r="AA194" s="110"/>
    </row>
    <row r="195" spans="12:27" s="113" customFormat="1" ht="12.95">
      <c r="L195" s="172"/>
      <c r="M195" s="172"/>
      <c r="N195" s="172"/>
      <c r="O195" s="172"/>
      <c r="P195" s="110"/>
      <c r="Q195" s="110"/>
      <c r="R195" s="110"/>
      <c r="S195" s="110"/>
      <c r="T195" s="110"/>
      <c r="U195" s="110"/>
      <c r="V195" s="110"/>
      <c r="W195" s="110"/>
      <c r="X195" s="110"/>
      <c r="Y195" s="110"/>
      <c r="Z195" s="110"/>
      <c r="AA195" s="110"/>
    </row>
    <row r="196" spans="12:27" s="113" customFormat="1" ht="12.95">
      <c r="L196" s="172"/>
      <c r="M196" s="172"/>
      <c r="N196" s="172"/>
      <c r="O196" s="172"/>
      <c r="P196" s="110"/>
      <c r="Q196" s="110"/>
      <c r="R196" s="110"/>
      <c r="S196" s="110"/>
      <c r="T196" s="110"/>
      <c r="U196" s="110"/>
      <c r="V196" s="110"/>
      <c r="W196" s="110"/>
      <c r="X196" s="110"/>
      <c r="Y196" s="110"/>
      <c r="Z196" s="110"/>
      <c r="AA196" s="110"/>
    </row>
    <row r="197" spans="12:27" s="113" customFormat="1" ht="12.95">
      <c r="L197" s="172"/>
      <c r="M197" s="172"/>
      <c r="N197" s="172"/>
      <c r="O197" s="172"/>
      <c r="P197" s="110"/>
      <c r="Q197" s="110"/>
      <c r="R197" s="110"/>
      <c r="S197" s="110"/>
      <c r="T197" s="110"/>
      <c r="U197" s="110"/>
      <c r="V197" s="110"/>
      <c r="W197" s="110"/>
      <c r="X197" s="110"/>
      <c r="Y197" s="110"/>
      <c r="Z197" s="110"/>
      <c r="AA197" s="110"/>
    </row>
    <row r="198" spans="12:27" s="113" customFormat="1" ht="12.95">
      <c r="L198" s="172"/>
      <c r="M198" s="172"/>
      <c r="N198" s="172"/>
      <c r="O198" s="172"/>
      <c r="P198" s="110"/>
      <c r="Q198" s="110"/>
      <c r="R198" s="110"/>
      <c r="S198" s="110"/>
      <c r="T198" s="110"/>
      <c r="U198" s="110"/>
      <c r="V198" s="110"/>
      <c r="W198" s="110"/>
      <c r="X198" s="110"/>
      <c r="Y198" s="110"/>
      <c r="Z198" s="110"/>
      <c r="AA198" s="110"/>
    </row>
    <row r="199" spans="12:27" s="113" customFormat="1" ht="12.95">
      <c r="L199" s="172"/>
      <c r="M199" s="172"/>
      <c r="N199" s="172"/>
      <c r="O199" s="172"/>
      <c r="P199" s="110"/>
      <c r="Q199" s="110"/>
      <c r="R199" s="110"/>
      <c r="S199" s="110"/>
      <c r="T199" s="110"/>
      <c r="U199" s="110"/>
      <c r="V199" s="110"/>
      <c r="W199" s="110"/>
      <c r="X199" s="110"/>
      <c r="Y199" s="110"/>
      <c r="Z199" s="110"/>
      <c r="AA199" s="110"/>
    </row>
    <row r="200" spans="12:27" s="113" customFormat="1" ht="12.95">
      <c r="L200" s="172"/>
      <c r="M200" s="172"/>
      <c r="N200" s="172"/>
      <c r="O200" s="172"/>
      <c r="P200" s="110"/>
      <c r="Q200" s="110"/>
      <c r="R200" s="110"/>
      <c r="S200" s="110"/>
      <c r="T200" s="110"/>
      <c r="U200" s="110"/>
      <c r="V200" s="110"/>
      <c r="W200" s="110"/>
      <c r="X200" s="110"/>
      <c r="Y200" s="110"/>
      <c r="Z200" s="110"/>
      <c r="AA200" s="110"/>
    </row>
    <row r="201" spans="12:27" s="113" customFormat="1" ht="12.95">
      <c r="L201" s="172"/>
      <c r="M201" s="172"/>
      <c r="N201" s="172"/>
      <c r="O201" s="172"/>
      <c r="P201" s="110"/>
      <c r="Q201" s="110"/>
      <c r="R201" s="110"/>
      <c r="S201" s="110"/>
      <c r="T201" s="110"/>
      <c r="U201" s="110"/>
      <c r="V201" s="110"/>
      <c r="W201" s="110"/>
      <c r="X201" s="110"/>
      <c r="Y201" s="110"/>
      <c r="Z201" s="110"/>
      <c r="AA201" s="110"/>
    </row>
    <row r="202" spans="12:27" s="113" customFormat="1" ht="12.95">
      <c r="L202" s="172"/>
      <c r="M202" s="172"/>
      <c r="N202" s="172"/>
      <c r="O202" s="172"/>
      <c r="P202" s="110"/>
      <c r="Q202" s="110"/>
      <c r="R202" s="110"/>
      <c r="S202" s="110"/>
      <c r="T202" s="110"/>
      <c r="U202" s="110"/>
      <c r="V202" s="110"/>
      <c r="W202" s="110"/>
      <c r="X202" s="110"/>
      <c r="Y202" s="110"/>
      <c r="Z202" s="110"/>
      <c r="AA202" s="110"/>
    </row>
    <row r="203" spans="12:27" s="113" customFormat="1" ht="12.95">
      <c r="L203" s="172"/>
      <c r="M203" s="172"/>
      <c r="N203" s="172"/>
      <c r="O203" s="172"/>
      <c r="P203" s="110"/>
      <c r="Q203" s="110"/>
      <c r="R203" s="110"/>
      <c r="S203" s="110"/>
      <c r="T203" s="110"/>
      <c r="U203" s="110"/>
      <c r="V203" s="110"/>
      <c r="W203" s="110"/>
      <c r="X203" s="110"/>
      <c r="Y203" s="110"/>
      <c r="Z203" s="110"/>
      <c r="AA203" s="110"/>
    </row>
    <row r="204" spans="12:27" s="113" customFormat="1" ht="12.95">
      <c r="L204" s="172"/>
      <c r="M204" s="172"/>
      <c r="N204" s="172"/>
      <c r="O204" s="172"/>
      <c r="P204" s="110"/>
      <c r="Q204" s="110"/>
      <c r="R204" s="110"/>
      <c r="S204" s="110"/>
      <c r="T204" s="110"/>
      <c r="U204" s="110"/>
      <c r="V204" s="110"/>
      <c r="W204" s="110"/>
      <c r="X204" s="110"/>
      <c r="Y204" s="110"/>
      <c r="Z204" s="110"/>
      <c r="AA204" s="110"/>
    </row>
    <row r="205" spans="12:27" s="113" customFormat="1" ht="12.95">
      <c r="L205" s="172"/>
      <c r="M205" s="172"/>
      <c r="N205" s="172"/>
      <c r="O205" s="172"/>
      <c r="P205" s="110"/>
      <c r="Q205" s="110"/>
      <c r="R205" s="110"/>
      <c r="S205" s="110"/>
      <c r="T205" s="110"/>
      <c r="U205" s="110"/>
      <c r="V205" s="110"/>
      <c r="W205" s="110"/>
      <c r="X205" s="110"/>
      <c r="Y205" s="110"/>
      <c r="Z205" s="110"/>
      <c r="AA205" s="110"/>
    </row>
    <row r="206" spans="12:27" s="113" customFormat="1" ht="12.95">
      <c r="L206" s="172"/>
      <c r="M206" s="172"/>
      <c r="N206" s="172"/>
      <c r="O206" s="172"/>
      <c r="P206" s="110"/>
      <c r="Q206" s="110"/>
      <c r="R206" s="110"/>
      <c r="S206" s="110"/>
      <c r="T206" s="110"/>
      <c r="U206" s="110"/>
      <c r="V206" s="110"/>
      <c r="W206" s="110"/>
      <c r="X206" s="110"/>
      <c r="Y206" s="110"/>
      <c r="Z206" s="110"/>
      <c r="AA206" s="110"/>
    </row>
    <row r="207" spans="12:27" s="113" customFormat="1" ht="12.95">
      <c r="L207" s="172"/>
      <c r="M207" s="172"/>
      <c r="N207" s="172"/>
      <c r="O207" s="172"/>
      <c r="P207" s="110"/>
      <c r="Q207" s="110"/>
      <c r="R207" s="110"/>
      <c r="S207" s="110"/>
      <c r="T207" s="110"/>
      <c r="U207" s="110"/>
      <c r="V207" s="110"/>
      <c r="W207" s="110"/>
      <c r="X207" s="110"/>
      <c r="Y207" s="110"/>
      <c r="Z207" s="110"/>
      <c r="AA207" s="110"/>
    </row>
    <row r="208" spans="12:27" s="113" customFormat="1" ht="12.95">
      <c r="L208" s="172"/>
      <c r="M208" s="172"/>
      <c r="N208" s="172"/>
      <c r="O208" s="172"/>
      <c r="P208" s="110"/>
      <c r="Q208" s="110"/>
      <c r="R208" s="110"/>
      <c r="S208" s="110"/>
      <c r="T208" s="110"/>
      <c r="U208" s="110"/>
      <c r="V208" s="110"/>
      <c r="W208" s="110"/>
      <c r="X208" s="110"/>
      <c r="Y208" s="110"/>
      <c r="Z208" s="110"/>
      <c r="AA208" s="110"/>
    </row>
    <row r="209" spans="12:27" s="113" customFormat="1" ht="12.95">
      <c r="L209" s="172"/>
      <c r="M209" s="172"/>
      <c r="N209" s="172"/>
      <c r="O209" s="172"/>
      <c r="P209" s="110"/>
      <c r="Q209" s="110"/>
      <c r="R209" s="110"/>
      <c r="S209" s="110"/>
      <c r="T209" s="110"/>
      <c r="U209" s="110"/>
      <c r="V209" s="110"/>
      <c r="W209" s="110"/>
      <c r="X209" s="110"/>
      <c r="Y209" s="110"/>
      <c r="Z209" s="110"/>
      <c r="AA209" s="110"/>
    </row>
    <row r="210" spans="12:27" s="113" customFormat="1" ht="12.95">
      <c r="L210" s="172"/>
      <c r="M210" s="172"/>
      <c r="N210" s="172"/>
      <c r="O210" s="172"/>
      <c r="P210" s="110"/>
      <c r="Q210" s="110"/>
      <c r="R210" s="110"/>
      <c r="S210" s="110"/>
      <c r="T210" s="110"/>
      <c r="U210" s="110"/>
      <c r="V210" s="110"/>
      <c r="W210" s="110"/>
      <c r="X210" s="110"/>
      <c r="Y210" s="110"/>
      <c r="Z210" s="110"/>
      <c r="AA210" s="110"/>
    </row>
    <row r="211" spans="12:27" s="113" customFormat="1" ht="12.95">
      <c r="L211" s="172"/>
      <c r="M211" s="172"/>
      <c r="N211" s="172"/>
      <c r="O211" s="172"/>
      <c r="P211" s="110"/>
      <c r="Q211" s="110"/>
      <c r="R211" s="110"/>
      <c r="S211" s="110"/>
      <c r="T211" s="110"/>
      <c r="U211" s="110"/>
      <c r="V211" s="110"/>
      <c r="W211" s="110"/>
      <c r="X211" s="110"/>
      <c r="Y211" s="110"/>
      <c r="Z211" s="110"/>
      <c r="AA211" s="110"/>
    </row>
    <row r="212" spans="12:27" s="113" customFormat="1" ht="12.95">
      <c r="L212" s="172"/>
      <c r="M212" s="172"/>
      <c r="N212" s="172"/>
      <c r="O212" s="172"/>
      <c r="P212" s="110"/>
      <c r="Q212" s="110"/>
      <c r="R212" s="110"/>
      <c r="S212" s="110"/>
      <c r="T212" s="110"/>
      <c r="U212" s="110"/>
      <c r="V212" s="110"/>
      <c r="W212" s="110"/>
      <c r="X212" s="110"/>
      <c r="Y212" s="110"/>
      <c r="Z212" s="110"/>
      <c r="AA212" s="110"/>
    </row>
    <row r="213" spans="12:27" s="113" customFormat="1" ht="12.95">
      <c r="L213" s="172"/>
      <c r="M213" s="172"/>
      <c r="N213" s="172"/>
      <c r="O213" s="172"/>
      <c r="P213" s="110"/>
      <c r="Q213" s="110"/>
      <c r="R213" s="110"/>
      <c r="S213" s="110"/>
      <c r="T213" s="110"/>
      <c r="U213" s="110"/>
      <c r="V213" s="110"/>
      <c r="W213" s="110"/>
      <c r="X213" s="110"/>
      <c r="Y213" s="110"/>
      <c r="Z213" s="110"/>
      <c r="AA213" s="110"/>
    </row>
    <row r="214" spans="12:27" s="113" customFormat="1" ht="12.95">
      <c r="L214" s="172"/>
      <c r="M214" s="172"/>
      <c r="N214" s="172"/>
      <c r="O214" s="172"/>
      <c r="P214" s="110"/>
      <c r="Q214" s="110"/>
      <c r="R214" s="110"/>
      <c r="S214" s="110"/>
      <c r="T214" s="110"/>
      <c r="U214" s="110"/>
      <c r="V214" s="110"/>
      <c r="W214" s="110"/>
      <c r="X214" s="110"/>
      <c r="Y214" s="110"/>
      <c r="Z214" s="110"/>
      <c r="AA214" s="110"/>
    </row>
    <row r="215" spans="12:27" s="113" customFormat="1" ht="12.95">
      <c r="L215" s="172"/>
      <c r="M215" s="172"/>
      <c r="N215" s="172"/>
      <c r="O215" s="172"/>
      <c r="P215" s="110"/>
      <c r="Q215" s="110"/>
      <c r="R215" s="110"/>
      <c r="S215" s="110"/>
      <c r="T215" s="110"/>
      <c r="U215" s="110"/>
      <c r="V215" s="110"/>
      <c r="W215" s="110"/>
      <c r="X215" s="110"/>
      <c r="Y215" s="110"/>
      <c r="Z215" s="110"/>
      <c r="AA215" s="110"/>
    </row>
    <row r="216" spans="12:27" s="113" customFormat="1" ht="12.95">
      <c r="L216" s="172"/>
      <c r="M216" s="172"/>
      <c r="N216" s="172"/>
      <c r="O216" s="172"/>
      <c r="P216" s="110"/>
      <c r="Q216" s="110"/>
      <c r="R216" s="110"/>
      <c r="S216" s="110"/>
      <c r="T216" s="110"/>
      <c r="U216" s="110"/>
      <c r="V216" s="110"/>
      <c r="W216" s="110"/>
      <c r="X216" s="110"/>
      <c r="Y216" s="110"/>
      <c r="Z216" s="110"/>
      <c r="AA216" s="110"/>
    </row>
    <row r="217" spans="12:27" s="113" customFormat="1" ht="12.95">
      <c r="L217" s="172"/>
      <c r="M217" s="172"/>
      <c r="N217" s="172"/>
      <c r="O217" s="172"/>
      <c r="P217" s="110"/>
      <c r="Q217" s="110"/>
      <c r="R217" s="110"/>
      <c r="S217" s="110"/>
      <c r="T217" s="110"/>
      <c r="U217" s="110"/>
      <c r="V217" s="110"/>
      <c r="W217" s="110"/>
      <c r="X217" s="110"/>
      <c r="Y217" s="110"/>
      <c r="Z217" s="110"/>
      <c r="AA217" s="110"/>
    </row>
    <row r="218" spans="12:27" s="113" customFormat="1" ht="12.95">
      <c r="L218" s="172"/>
      <c r="M218" s="172"/>
      <c r="N218" s="172"/>
      <c r="O218" s="172"/>
      <c r="P218" s="110"/>
      <c r="Q218" s="110"/>
      <c r="R218" s="110"/>
      <c r="S218" s="110"/>
      <c r="T218" s="110"/>
      <c r="U218" s="110"/>
      <c r="V218" s="110"/>
      <c r="W218" s="110"/>
      <c r="X218" s="110"/>
      <c r="Y218" s="110"/>
      <c r="Z218" s="110"/>
      <c r="AA218" s="110"/>
    </row>
    <row r="219" spans="12:27" s="113" customFormat="1" ht="12.95">
      <c r="L219" s="172"/>
      <c r="M219" s="172"/>
      <c r="N219" s="172"/>
      <c r="O219" s="172"/>
      <c r="P219" s="110"/>
      <c r="Q219" s="110"/>
      <c r="R219" s="110"/>
      <c r="S219" s="110"/>
      <c r="T219" s="110"/>
      <c r="U219" s="110"/>
      <c r="V219" s="110"/>
      <c r="W219" s="110"/>
      <c r="X219" s="110"/>
      <c r="Y219" s="110"/>
      <c r="Z219" s="110"/>
      <c r="AA219" s="110"/>
    </row>
    <row r="220" spans="12:27" s="113" customFormat="1" ht="12.95">
      <c r="L220" s="172"/>
      <c r="M220" s="172"/>
      <c r="N220" s="172"/>
      <c r="O220" s="172"/>
      <c r="P220" s="110"/>
      <c r="Q220" s="110"/>
      <c r="R220" s="110"/>
      <c r="S220" s="110"/>
      <c r="T220" s="110"/>
      <c r="U220" s="110"/>
      <c r="V220" s="110"/>
      <c r="W220" s="110"/>
      <c r="X220" s="110"/>
      <c r="Y220" s="110"/>
      <c r="Z220" s="110"/>
      <c r="AA220" s="110"/>
    </row>
    <row r="221" spans="12:27" s="113" customFormat="1" ht="12.95">
      <c r="L221" s="172"/>
      <c r="M221" s="172"/>
      <c r="N221" s="172"/>
      <c r="O221" s="172"/>
      <c r="P221" s="110"/>
      <c r="Q221" s="110"/>
      <c r="R221" s="110"/>
      <c r="S221" s="110"/>
      <c r="T221" s="110"/>
      <c r="U221" s="110"/>
      <c r="V221" s="110"/>
      <c r="W221" s="110"/>
      <c r="X221" s="110"/>
      <c r="Y221" s="110"/>
      <c r="Z221" s="110"/>
      <c r="AA221" s="110"/>
    </row>
    <row r="222" spans="12:27" s="113" customFormat="1" ht="12.95">
      <c r="L222" s="172"/>
      <c r="M222" s="172"/>
      <c r="N222" s="172"/>
      <c r="O222" s="172"/>
      <c r="P222" s="110"/>
      <c r="Q222" s="110"/>
      <c r="R222" s="110"/>
      <c r="S222" s="110"/>
      <c r="T222" s="110"/>
      <c r="U222" s="110"/>
      <c r="V222" s="110"/>
      <c r="W222" s="110"/>
      <c r="X222" s="110"/>
      <c r="Y222" s="110"/>
      <c r="Z222" s="110"/>
      <c r="AA222" s="110"/>
    </row>
    <row r="223" spans="12:27" s="113" customFormat="1" ht="12.95">
      <c r="L223" s="172"/>
      <c r="M223" s="172"/>
      <c r="N223" s="172"/>
      <c r="O223" s="172"/>
      <c r="P223" s="110"/>
      <c r="Q223" s="110"/>
      <c r="R223" s="110"/>
      <c r="S223" s="110"/>
      <c r="T223" s="110"/>
      <c r="U223" s="110"/>
      <c r="V223" s="110"/>
      <c r="W223" s="110"/>
      <c r="X223" s="110"/>
      <c r="Y223" s="110"/>
      <c r="Z223" s="110"/>
      <c r="AA223" s="110"/>
    </row>
    <row r="224" spans="12:27" s="113" customFormat="1" ht="12.95">
      <c r="L224" s="172"/>
      <c r="M224" s="172"/>
      <c r="N224" s="172"/>
      <c r="O224" s="172"/>
      <c r="P224" s="110"/>
      <c r="Q224" s="110"/>
      <c r="R224" s="110"/>
      <c r="S224" s="110"/>
      <c r="T224" s="110"/>
      <c r="U224" s="110"/>
      <c r="V224" s="110"/>
      <c r="W224" s="110"/>
      <c r="X224" s="110"/>
      <c r="Y224" s="110"/>
      <c r="Z224" s="110"/>
      <c r="AA224" s="110"/>
    </row>
    <row r="225" spans="12:27" s="113" customFormat="1" ht="13.35" customHeight="1">
      <c r="L225" s="172"/>
      <c r="M225" s="172"/>
      <c r="N225" s="172"/>
      <c r="O225" s="172"/>
      <c r="P225" s="110"/>
      <c r="Q225" s="110"/>
      <c r="R225" s="110"/>
      <c r="S225" s="110"/>
      <c r="T225" s="110"/>
      <c r="U225" s="110"/>
      <c r="V225" s="110"/>
      <c r="W225" s="110"/>
      <c r="X225" s="110"/>
      <c r="Y225" s="110"/>
      <c r="Z225" s="110"/>
      <c r="AA225" s="110"/>
    </row>
    <row r="226" spans="12:27" s="113" customFormat="1" ht="12.95">
      <c r="L226" s="172"/>
      <c r="M226" s="172"/>
      <c r="N226" s="172"/>
      <c r="O226" s="172"/>
      <c r="P226" s="110"/>
      <c r="Q226" s="110"/>
      <c r="R226" s="110"/>
      <c r="S226" s="110"/>
      <c r="T226" s="110"/>
      <c r="U226" s="110"/>
      <c r="V226" s="110"/>
      <c r="W226" s="110"/>
      <c r="X226" s="110"/>
      <c r="Y226" s="110"/>
      <c r="Z226" s="110"/>
      <c r="AA226" s="110"/>
    </row>
    <row r="227" spans="12:27" s="113" customFormat="1" ht="12.95">
      <c r="L227" s="172"/>
      <c r="M227" s="172"/>
      <c r="N227" s="172"/>
      <c r="O227" s="172"/>
      <c r="P227" s="110"/>
      <c r="Q227" s="110"/>
      <c r="R227" s="110"/>
      <c r="S227" s="110"/>
      <c r="T227" s="110"/>
      <c r="U227" s="110"/>
      <c r="V227" s="110"/>
      <c r="W227" s="110"/>
      <c r="X227" s="110"/>
      <c r="Y227" s="110"/>
      <c r="Z227" s="110"/>
      <c r="AA227" s="110"/>
    </row>
    <row r="228" spans="12:27" s="113" customFormat="1" ht="12.95">
      <c r="L228" s="172"/>
      <c r="M228" s="172"/>
      <c r="N228" s="172"/>
      <c r="O228" s="172"/>
      <c r="P228" s="110"/>
      <c r="Q228" s="110"/>
      <c r="R228" s="110"/>
      <c r="S228" s="110"/>
      <c r="T228" s="110"/>
      <c r="U228" s="110"/>
      <c r="V228" s="110"/>
      <c r="W228" s="110"/>
      <c r="X228" s="110"/>
      <c r="Y228" s="110"/>
      <c r="Z228" s="110"/>
      <c r="AA228" s="110"/>
    </row>
    <row r="229" spans="12:27" s="113" customFormat="1" ht="12.95">
      <c r="L229" s="172"/>
      <c r="M229" s="172"/>
      <c r="N229" s="172"/>
      <c r="O229" s="172"/>
      <c r="P229" s="110"/>
      <c r="Q229" s="110"/>
      <c r="R229" s="110"/>
      <c r="S229" s="110"/>
      <c r="T229" s="110"/>
      <c r="U229" s="110"/>
      <c r="V229" s="110"/>
      <c r="W229" s="110"/>
      <c r="X229" s="304"/>
      <c r="Y229" s="304"/>
      <c r="Z229" s="304"/>
      <c r="AA229" s="304"/>
    </row>
    <row r="230" spans="12:27" s="113" customFormat="1" ht="12.95">
      <c r="L230" s="172"/>
      <c r="M230" s="172"/>
      <c r="N230" s="172"/>
      <c r="O230" s="172"/>
      <c r="P230" s="110"/>
      <c r="Q230" s="110"/>
      <c r="R230" s="110"/>
      <c r="S230" s="110"/>
      <c r="T230" s="110"/>
      <c r="U230" s="110"/>
      <c r="V230" s="110"/>
      <c r="W230" s="110"/>
      <c r="X230" s="110"/>
      <c r="Y230" s="110"/>
      <c r="Z230" s="110"/>
      <c r="AA230" s="110"/>
    </row>
    <row r="231" spans="12:27" s="113" customFormat="1" ht="12.95">
      <c r="L231" s="172"/>
      <c r="M231" s="172"/>
      <c r="N231" s="172"/>
      <c r="O231" s="172"/>
      <c r="P231" s="110"/>
      <c r="Q231" s="110"/>
      <c r="R231" s="110"/>
      <c r="S231" s="110"/>
      <c r="T231" s="110"/>
      <c r="U231" s="110"/>
      <c r="V231" s="110"/>
      <c r="W231" s="110"/>
      <c r="X231" s="110"/>
      <c r="Y231" s="110"/>
      <c r="Z231" s="110"/>
      <c r="AA231" s="110"/>
    </row>
    <row r="232" spans="12:27" s="113" customFormat="1" ht="12.95">
      <c r="L232" s="172"/>
      <c r="M232" s="172"/>
      <c r="N232" s="172"/>
      <c r="O232" s="172"/>
      <c r="P232" s="110"/>
      <c r="Q232" s="110"/>
      <c r="R232" s="110"/>
      <c r="S232" s="110"/>
      <c r="T232" s="110"/>
      <c r="U232" s="110"/>
      <c r="V232" s="110"/>
      <c r="W232" s="110"/>
      <c r="X232" s="110"/>
      <c r="Y232" s="110"/>
      <c r="Z232" s="110"/>
      <c r="AA232" s="110"/>
    </row>
    <row r="233" spans="12:27" s="113" customFormat="1" ht="12.95">
      <c r="L233" s="172"/>
      <c r="M233" s="172"/>
      <c r="N233" s="172"/>
      <c r="O233" s="172"/>
      <c r="P233" s="110"/>
      <c r="Q233" s="110"/>
      <c r="R233" s="110"/>
      <c r="S233" s="110"/>
      <c r="T233" s="110"/>
      <c r="U233" s="110"/>
      <c r="V233" s="110"/>
      <c r="W233" s="110"/>
      <c r="X233" s="110"/>
      <c r="Y233" s="110"/>
      <c r="Z233" s="110"/>
      <c r="AA233" s="110"/>
    </row>
    <row r="234" spans="12:27" s="113" customFormat="1" ht="12.95">
      <c r="L234" s="172"/>
      <c r="M234" s="172"/>
      <c r="N234" s="172"/>
      <c r="O234" s="172"/>
      <c r="P234" s="110"/>
      <c r="Q234" s="110"/>
      <c r="R234" s="110"/>
      <c r="S234" s="110"/>
      <c r="T234" s="110"/>
      <c r="U234" s="110"/>
      <c r="V234" s="110"/>
      <c r="W234" s="110"/>
      <c r="X234" s="110"/>
      <c r="Y234" s="110"/>
      <c r="Z234" s="110"/>
      <c r="AA234" s="110"/>
    </row>
    <row r="235" spans="12:27" s="113" customFormat="1" ht="12.95">
      <c r="L235" s="172"/>
      <c r="M235" s="172"/>
      <c r="N235" s="172"/>
      <c r="O235" s="172"/>
      <c r="P235" s="110"/>
      <c r="Q235" s="110"/>
      <c r="R235" s="110"/>
      <c r="S235" s="110"/>
      <c r="T235" s="110"/>
      <c r="U235" s="110"/>
      <c r="V235" s="110"/>
      <c r="W235" s="110"/>
      <c r="X235" s="110"/>
      <c r="Y235" s="110"/>
      <c r="Z235" s="110"/>
      <c r="AA235" s="110"/>
    </row>
    <row r="236" spans="12:27" s="113" customFormat="1" ht="12.95">
      <c r="L236" s="172"/>
      <c r="M236" s="172"/>
      <c r="N236" s="172"/>
      <c r="O236" s="172"/>
      <c r="P236" s="110"/>
      <c r="Q236" s="110"/>
      <c r="R236" s="110"/>
      <c r="S236" s="110"/>
      <c r="T236" s="110"/>
      <c r="U236" s="110"/>
      <c r="V236" s="110"/>
      <c r="W236" s="110"/>
      <c r="X236" s="110"/>
      <c r="Y236" s="110"/>
      <c r="Z236" s="110"/>
      <c r="AA236" s="110"/>
    </row>
    <row r="237" spans="12:27" s="113" customFormat="1" ht="12.95">
      <c r="L237" s="172"/>
      <c r="M237" s="172"/>
      <c r="N237" s="172"/>
      <c r="O237" s="172"/>
      <c r="P237" s="110"/>
      <c r="Q237" s="110"/>
      <c r="R237" s="110"/>
      <c r="S237" s="110"/>
      <c r="T237" s="110"/>
      <c r="U237" s="110"/>
      <c r="V237" s="110"/>
      <c r="W237" s="110"/>
      <c r="X237" s="110"/>
      <c r="Y237" s="110"/>
      <c r="Z237" s="110"/>
      <c r="AA237" s="110"/>
    </row>
    <row r="238" spans="12:27" s="113" customFormat="1" ht="12.95">
      <c r="L238" s="172"/>
      <c r="M238" s="172"/>
      <c r="N238" s="172"/>
      <c r="O238" s="172"/>
      <c r="P238" s="110"/>
      <c r="Q238" s="110"/>
      <c r="R238" s="110"/>
      <c r="S238" s="110"/>
      <c r="T238" s="110"/>
      <c r="U238" s="110"/>
      <c r="V238" s="110"/>
      <c r="W238" s="110"/>
      <c r="X238" s="110"/>
      <c r="Y238" s="110"/>
      <c r="Z238" s="110"/>
      <c r="AA238" s="110"/>
    </row>
    <row r="239" spans="12:27" s="113" customFormat="1" ht="12.95">
      <c r="L239" s="172"/>
      <c r="M239" s="172"/>
      <c r="N239" s="172"/>
      <c r="O239" s="172"/>
      <c r="P239" s="110"/>
      <c r="Q239" s="110"/>
      <c r="R239" s="110"/>
      <c r="S239" s="110"/>
      <c r="T239" s="110"/>
      <c r="U239" s="110"/>
      <c r="V239" s="110"/>
      <c r="W239" s="110"/>
      <c r="X239" s="110"/>
      <c r="Y239" s="110"/>
      <c r="Z239" s="110"/>
      <c r="AA239" s="110"/>
    </row>
    <row r="240" spans="12:27" s="113" customFormat="1" ht="12.95">
      <c r="L240" s="172"/>
      <c r="M240" s="172"/>
      <c r="N240" s="172"/>
      <c r="O240" s="172"/>
      <c r="P240" s="110"/>
      <c r="Q240" s="110"/>
      <c r="R240" s="110"/>
      <c r="S240" s="110"/>
      <c r="T240" s="110"/>
      <c r="U240" s="110"/>
      <c r="V240" s="110"/>
      <c r="W240" s="110"/>
      <c r="X240" s="110"/>
      <c r="Y240" s="110"/>
      <c r="Z240" s="110"/>
      <c r="AA240" s="110"/>
    </row>
    <row r="241" spans="12:27" s="113" customFormat="1" ht="12.95">
      <c r="L241" s="172"/>
      <c r="M241" s="172"/>
      <c r="N241" s="172"/>
      <c r="O241" s="172"/>
      <c r="P241" s="110"/>
      <c r="Q241" s="110"/>
      <c r="R241" s="110"/>
      <c r="S241" s="110"/>
      <c r="T241" s="110"/>
      <c r="U241" s="110"/>
      <c r="V241" s="110"/>
      <c r="W241" s="110"/>
      <c r="X241" s="110"/>
      <c r="Y241" s="110"/>
      <c r="Z241" s="110"/>
      <c r="AA241" s="110"/>
    </row>
    <row r="242" spans="12:27" s="113" customFormat="1" ht="12.95">
      <c r="L242" s="172"/>
      <c r="M242" s="172"/>
      <c r="N242" s="172"/>
      <c r="O242" s="172"/>
      <c r="P242" s="110"/>
      <c r="Q242" s="110"/>
      <c r="R242" s="110"/>
      <c r="S242" s="110"/>
      <c r="T242" s="110"/>
      <c r="U242" s="110"/>
      <c r="V242" s="110"/>
      <c r="W242" s="110"/>
      <c r="X242" s="110"/>
      <c r="Y242" s="110"/>
      <c r="Z242" s="110"/>
      <c r="AA242" s="110"/>
    </row>
    <row r="243" spans="12:27" s="113" customFormat="1" ht="12.95">
      <c r="L243" s="172"/>
      <c r="M243" s="172"/>
      <c r="N243" s="172"/>
      <c r="O243" s="172"/>
      <c r="P243" s="110"/>
      <c r="Q243" s="110"/>
      <c r="R243" s="110"/>
      <c r="S243" s="110"/>
      <c r="T243" s="110"/>
      <c r="U243" s="110"/>
      <c r="V243" s="110"/>
      <c r="W243" s="110"/>
      <c r="X243" s="110"/>
      <c r="Y243" s="110"/>
      <c r="Z243" s="110"/>
      <c r="AA243" s="110"/>
    </row>
    <row r="244" spans="12:27" s="113" customFormat="1" ht="12.95">
      <c r="L244" s="172"/>
      <c r="M244" s="172"/>
      <c r="N244" s="172"/>
      <c r="O244" s="172"/>
      <c r="P244" s="110"/>
      <c r="Q244" s="110"/>
      <c r="R244" s="110"/>
      <c r="S244" s="110"/>
      <c r="T244" s="110"/>
      <c r="U244" s="110"/>
      <c r="V244" s="110"/>
      <c r="W244" s="110"/>
      <c r="X244" s="110"/>
      <c r="Y244" s="110"/>
      <c r="Z244" s="110"/>
      <c r="AA244" s="110"/>
    </row>
    <row r="245" spans="12:27" s="113" customFormat="1" ht="12.95">
      <c r="L245" s="172"/>
      <c r="M245" s="172"/>
      <c r="N245" s="172"/>
      <c r="O245" s="172"/>
      <c r="P245" s="110"/>
      <c r="Q245" s="110"/>
      <c r="R245" s="110"/>
      <c r="S245" s="110"/>
      <c r="T245" s="110"/>
      <c r="U245" s="110"/>
      <c r="V245" s="110"/>
      <c r="W245" s="110"/>
      <c r="X245" s="110"/>
      <c r="Y245" s="110"/>
      <c r="Z245" s="110"/>
      <c r="AA245" s="110"/>
    </row>
    <row r="246" spans="12:27" s="113" customFormat="1" ht="12.95">
      <c r="L246" s="172"/>
      <c r="M246" s="172"/>
      <c r="N246" s="172"/>
      <c r="O246" s="172"/>
      <c r="P246" s="110"/>
      <c r="Q246" s="110"/>
      <c r="R246" s="110"/>
      <c r="S246" s="110"/>
      <c r="T246" s="110"/>
      <c r="U246" s="110"/>
      <c r="V246" s="110"/>
      <c r="W246" s="110"/>
      <c r="X246" s="110"/>
      <c r="Y246" s="110"/>
      <c r="Z246" s="110"/>
      <c r="AA246" s="110"/>
    </row>
    <row r="247" spans="12:27" s="113" customFormat="1" ht="12.95">
      <c r="L247" s="172"/>
      <c r="M247" s="172"/>
      <c r="N247" s="172"/>
      <c r="O247" s="172"/>
      <c r="P247" s="110"/>
      <c r="Q247" s="110"/>
      <c r="R247" s="110"/>
      <c r="S247" s="110"/>
      <c r="T247" s="110"/>
      <c r="U247" s="110"/>
      <c r="V247" s="110"/>
      <c r="W247" s="110"/>
      <c r="X247" s="110"/>
      <c r="Y247" s="110"/>
      <c r="Z247" s="110"/>
      <c r="AA247" s="110"/>
    </row>
    <row r="248" spans="12:27" s="113" customFormat="1" ht="12.95">
      <c r="L248" s="172"/>
      <c r="M248" s="172"/>
      <c r="N248" s="172"/>
      <c r="O248" s="172"/>
      <c r="P248" s="110"/>
      <c r="Q248" s="110"/>
      <c r="R248" s="110"/>
      <c r="S248" s="110"/>
      <c r="T248" s="110"/>
      <c r="U248" s="110"/>
      <c r="V248" s="110"/>
      <c r="W248" s="110"/>
      <c r="X248" s="110"/>
      <c r="Y248" s="110"/>
      <c r="Z248" s="110"/>
      <c r="AA248" s="110"/>
    </row>
    <row r="249" spans="12:27" s="113" customFormat="1" ht="13.35" customHeight="1">
      <c r="L249" s="172"/>
      <c r="M249" s="172"/>
      <c r="N249" s="172"/>
      <c r="O249" s="172"/>
      <c r="P249" s="110"/>
      <c r="Q249" s="110"/>
      <c r="R249" s="110"/>
      <c r="S249" s="110"/>
      <c r="T249" s="110"/>
      <c r="U249" s="110"/>
      <c r="V249" s="110"/>
      <c r="W249" s="110"/>
      <c r="X249" s="110"/>
      <c r="Y249" s="110"/>
      <c r="Z249" s="110"/>
      <c r="AA249" s="110"/>
    </row>
    <row r="250" spans="12:27" s="113" customFormat="1" ht="12.95">
      <c r="L250" s="172"/>
      <c r="M250" s="172"/>
      <c r="N250" s="172"/>
      <c r="O250" s="172"/>
      <c r="P250" s="110"/>
      <c r="Q250" s="110"/>
      <c r="R250" s="110"/>
      <c r="S250" s="110"/>
      <c r="T250" s="110"/>
      <c r="U250" s="110"/>
      <c r="V250" s="110"/>
      <c r="W250" s="110"/>
      <c r="X250" s="110"/>
      <c r="Y250" s="110"/>
      <c r="Z250" s="110"/>
      <c r="AA250" s="110"/>
    </row>
    <row r="251" spans="12:27" s="113" customFormat="1" ht="15" customHeight="1">
      <c r="L251" s="172"/>
      <c r="M251" s="172"/>
      <c r="N251" s="172"/>
      <c r="O251" s="172"/>
      <c r="P251" s="110"/>
      <c r="Q251" s="110"/>
      <c r="R251" s="110"/>
      <c r="S251" s="110"/>
      <c r="T251" s="110"/>
      <c r="U251" s="110"/>
      <c r="V251" s="110"/>
      <c r="W251" s="110"/>
      <c r="X251" s="110"/>
      <c r="Y251" s="110"/>
      <c r="Z251" s="110"/>
      <c r="AA251" s="110"/>
    </row>
    <row r="252" spans="12:27" s="113" customFormat="1" ht="15" customHeight="1">
      <c r="L252" s="172"/>
      <c r="M252" s="172"/>
      <c r="N252" s="172"/>
      <c r="O252" s="172"/>
      <c r="P252" s="110"/>
      <c r="Q252" s="110"/>
      <c r="R252" s="110"/>
      <c r="S252" s="110"/>
      <c r="T252" s="110"/>
      <c r="U252" s="110"/>
      <c r="V252" s="110"/>
      <c r="W252" s="110"/>
      <c r="X252" s="110"/>
      <c r="Y252" s="110"/>
      <c r="Z252" s="110"/>
      <c r="AA252" s="110"/>
    </row>
    <row r="253" spans="12:27" s="113" customFormat="1" ht="13.35" customHeight="1">
      <c r="L253" s="172"/>
      <c r="M253" s="172"/>
      <c r="N253" s="172"/>
      <c r="O253" s="172"/>
      <c r="P253" s="110"/>
      <c r="Q253" s="110"/>
      <c r="R253" s="110"/>
      <c r="S253" s="110"/>
      <c r="T253" s="110"/>
      <c r="U253" s="110"/>
      <c r="V253" s="110"/>
      <c r="W253" s="110"/>
      <c r="X253" s="110"/>
      <c r="Y253" s="110"/>
      <c r="Z253" s="110"/>
      <c r="AA253" s="110"/>
    </row>
    <row r="254" spans="12:27" s="113" customFormat="1" ht="15" customHeight="1">
      <c r="L254" s="172"/>
      <c r="M254" s="172"/>
      <c r="N254" s="172"/>
      <c r="O254" s="172"/>
      <c r="P254" s="110"/>
      <c r="Q254" s="110"/>
      <c r="R254" s="110"/>
      <c r="S254" s="110"/>
      <c r="T254" s="110"/>
      <c r="U254" s="110"/>
      <c r="V254" s="110"/>
      <c r="W254" s="110"/>
      <c r="X254" s="110"/>
      <c r="Y254" s="110"/>
      <c r="Z254" s="110"/>
      <c r="AA254" s="110"/>
    </row>
    <row r="255" spans="12:27" s="113" customFormat="1" ht="15" customHeight="1">
      <c r="L255" s="172"/>
      <c r="M255" s="172"/>
      <c r="N255" s="172"/>
      <c r="O255" s="172"/>
      <c r="P255" s="110"/>
      <c r="Q255" s="110"/>
      <c r="R255" s="110"/>
      <c r="S255" s="110"/>
      <c r="T255" s="110"/>
      <c r="U255" s="110"/>
      <c r="V255" s="110"/>
      <c r="W255" s="110"/>
      <c r="X255" s="110"/>
      <c r="Y255" s="110"/>
      <c r="Z255" s="110"/>
      <c r="AA255" s="110"/>
    </row>
    <row r="256" spans="12:27" s="113" customFormat="1" ht="12.95">
      <c r="L256" s="172"/>
      <c r="M256" s="172"/>
      <c r="N256" s="172"/>
      <c r="O256" s="172"/>
      <c r="P256" s="110"/>
      <c r="Q256" s="110"/>
      <c r="R256" s="110"/>
      <c r="S256" s="110"/>
      <c r="T256" s="110"/>
      <c r="U256" s="110"/>
      <c r="V256" s="110"/>
      <c r="W256" s="110"/>
      <c r="X256" s="110"/>
      <c r="Y256" s="110"/>
      <c r="Z256" s="110"/>
      <c r="AA256" s="110"/>
    </row>
    <row r="257" spans="12:27" s="113" customFormat="1" ht="14.1" customHeight="1">
      <c r="L257" s="172"/>
      <c r="M257" s="172"/>
      <c r="N257" s="172"/>
      <c r="O257" s="172"/>
      <c r="P257" s="110"/>
      <c r="Q257" s="110"/>
      <c r="R257" s="110"/>
      <c r="S257" s="110"/>
      <c r="T257" s="110"/>
      <c r="U257" s="110"/>
      <c r="V257" s="110"/>
      <c r="W257" s="110"/>
      <c r="X257" s="110"/>
      <c r="Y257" s="110"/>
      <c r="Z257" s="110"/>
      <c r="AA257" s="110"/>
    </row>
    <row r="258" spans="12:27" s="113" customFormat="1" ht="12.95">
      <c r="L258" s="172"/>
      <c r="M258" s="172"/>
      <c r="N258" s="172"/>
      <c r="O258" s="172"/>
      <c r="P258" s="110"/>
      <c r="Q258" s="110"/>
      <c r="R258" s="110"/>
      <c r="S258" s="110"/>
      <c r="T258" s="110"/>
      <c r="U258" s="110"/>
      <c r="V258" s="110"/>
      <c r="W258" s="110"/>
      <c r="X258" s="110"/>
      <c r="Y258" s="110"/>
      <c r="Z258" s="110"/>
      <c r="AA258" s="110"/>
    </row>
    <row r="259" spans="12:27" s="113" customFormat="1" ht="12.95">
      <c r="L259" s="172"/>
      <c r="M259" s="172"/>
      <c r="N259" s="172"/>
      <c r="O259" s="172"/>
      <c r="P259" s="110"/>
      <c r="Q259" s="110"/>
      <c r="R259" s="110"/>
      <c r="S259" s="110"/>
      <c r="T259" s="110"/>
      <c r="U259" s="110"/>
      <c r="V259" s="110"/>
      <c r="W259" s="110"/>
      <c r="X259" s="110"/>
      <c r="Y259" s="110"/>
      <c r="Z259" s="110"/>
      <c r="AA259" s="110"/>
    </row>
    <row r="260" spans="12:27" s="113" customFormat="1" ht="12.95">
      <c r="L260" s="172"/>
      <c r="M260" s="172"/>
      <c r="N260" s="172"/>
      <c r="O260" s="172"/>
      <c r="P260" s="110"/>
      <c r="Q260" s="110"/>
      <c r="R260" s="110"/>
      <c r="S260" s="110"/>
      <c r="T260" s="110"/>
      <c r="U260" s="110"/>
      <c r="V260" s="110"/>
      <c r="W260" s="110"/>
      <c r="X260" s="110"/>
      <c r="Y260" s="110"/>
      <c r="Z260" s="110"/>
      <c r="AA260" s="110"/>
    </row>
    <row r="261" spans="12:27" s="113" customFormat="1" ht="12.95">
      <c r="L261" s="172"/>
      <c r="M261" s="172"/>
      <c r="N261" s="172"/>
      <c r="O261" s="172"/>
      <c r="P261" s="110"/>
      <c r="Q261" s="110"/>
      <c r="R261" s="110"/>
      <c r="S261" s="110"/>
      <c r="T261" s="110"/>
      <c r="U261" s="110"/>
      <c r="V261" s="110"/>
      <c r="W261" s="110"/>
      <c r="X261" s="110"/>
      <c r="Y261" s="110"/>
      <c r="Z261" s="110"/>
      <c r="AA261" s="110"/>
    </row>
    <row r="262" spans="12:27" s="113" customFormat="1" ht="12.95">
      <c r="L262" s="172"/>
      <c r="M262" s="172"/>
      <c r="N262" s="172"/>
      <c r="O262" s="172"/>
      <c r="P262" s="110"/>
      <c r="Q262" s="110"/>
      <c r="R262" s="110"/>
      <c r="S262" s="110"/>
      <c r="T262" s="110"/>
      <c r="U262" s="110"/>
      <c r="V262" s="110"/>
      <c r="W262" s="110"/>
      <c r="X262" s="110"/>
      <c r="Y262" s="110"/>
      <c r="Z262" s="110"/>
      <c r="AA262" s="110"/>
    </row>
    <row r="263" spans="12:27" s="113" customFormat="1" ht="12.95">
      <c r="L263" s="172"/>
      <c r="M263" s="172"/>
      <c r="N263" s="172"/>
      <c r="O263" s="172"/>
      <c r="P263" s="110"/>
      <c r="Q263" s="110"/>
      <c r="R263" s="110"/>
      <c r="S263" s="110"/>
      <c r="T263" s="110"/>
      <c r="U263" s="110"/>
      <c r="V263" s="110"/>
      <c r="W263" s="110"/>
      <c r="X263" s="110"/>
      <c r="Y263" s="110"/>
      <c r="Z263" s="110"/>
      <c r="AA263" s="110"/>
    </row>
    <row r="264" spans="12:27" s="113" customFormat="1" ht="12.95">
      <c r="L264" s="172"/>
      <c r="M264" s="172"/>
      <c r="N264" s="172"/>
      <c r="O264" s="172"/>
      <c r="P264" s="110"/>
      <c r="Q264" s="110"/>
      <c r="R264" s="110"/>
      <c r="S264" s="110"/>
      <c r="T264" s="110"/>
      <c r="U264" s="110"/>
      <c r="V264" s="110"/>
      <c r="W264" s="110"/>
      <c r="X264" s="110"/>
      <c r="Y264" s="110"/>
      <c r="Z264" s="110"/>
      <c r="AA264" s="110"/>
    </row>
    <row r="265" spans="12:27" s="113" customFormat="1" ht="12.95">
      <c r="L265" s="172"/>
      <c r="M265" s="172"/>
      <c r="N265" s="172"/>
      <c r="O265" s="172"/>
      <c r="P265" s="110"/>
      <c r="Q265" s="110"/>
      <c r="R265" s="110"/>
      <c r="S265" s="110"/>
      <c r="T265" s="110"/>
      <c r="U265" s="110"/>
      <c r="V265" s="110"/>
      <c r="W265" s="110"/>
      <c r="X265" s="110"/>
      <c r="Y265" s="110"/>
      <c r="Z265" s="110"/>
      <c r="AA265" s="110"/>
    </row>
    <row r="266" spans="12:27" s="113" customFormat="1" ht="12.95">
      <c r="L266" s="172"/>
      <c r="M266" s="172"/>
      <c r="N266" s="172"/>
      <c r="O266" s="172"/>
      <c r="P266" s="110"/>
      <c r="Q266" s="110"/>
      <c r="R266" s="110"/>
      <c r="S266" s="110"/>
      <c r="T266" s="110"/>
      <c r="U266" s="110"/>
      <c r="V266" s="110"/>
      <c r="W266" s="110"/>
      <c r="X266" s="110"/>
      <c r="Y266" s="110"/>
      <c r="Z266" s="110"/>
      <c r="AA266" s="110"/>
    </row>
    <row r="267" spans="12:27" s="113" customFormat="1" ht="12.95">
      <c r="L267" s="172"/>
      <c r="M267" s="172"/>
      <c r="N267" s="172"/>
      <c r="O267" s="172"/>
      <c r="P267" s="110"/>
      <c r="Q267" s="110"/>
      <c r="R267" s="110"/>
      <c r="S267" s="110"/>
      <c r="T267" s="110"/>
      <c r="U267" s="110"/>
      <c r="V267" s="110"/>
      <c r="W267" s="110"/>
      <c r="X267" s="110"/>
      <c r="Y267" s="110"/>
      <c r="Z267" s="110"/>
      <c r="AA267" s="110"/>
    </row>
    <row r="268" spans="12:27" s="113" customFormat="1" ht="12.95">
      <c r="L268" s="172"/>
      <c r="M268" s="172"/>
      <c r="N268" s="172"/>
      <c r="O268" s="172"/>
      <c r="P268" s="110"/>
      <c r="Q268" s="110"/>
      <c r="R268" s="110"/>
      <c r="S268" s="110"/>
      <c r="T268" s="110"/>
      <c r="U268" s="110"/>
      <c r="V268" s="110"/>
      <c r="W268" s="110"/>
      <c r="X268" s="110"/>
      <c r="Y268" s="110"/>
      <c r="Z268" s="110"/>
      <c r="AA268" s="110"/>
    </row>
    <row r="269" spans="12:27" s="113" customFormat="1" ht="12.95">
      <c r="L269" s="172"/>
      <c r="M269" s="172"/>
      <c r="N269" s="172"/>
      <c r="O269" s="172"/>
      <c r="P269" s="110"/>
      <c r="Q269" s="110"/>
      <c r="R269" s="110"/>
      <c r="S269" s="110"/>
      <c r="T269" s="110"/>
      <c r="U269" s="110"/>
      <c r="V269" s="110"/>
      <c r="W269" s="110"/>
      <c r="X269" s="110"/>
      <c r="Y269" s="110"/>
      <c r="Z269" s="110"/>
      <c r="AA269" s="110"/>
    </row>
    <row r="270" spans="12:27" s="113" customFormat="1" ht="12.95">
      <c r="L270" s="172"/>
      <c r="M270" s="172"/>
      <c r="N270" s="172"/>
      <c r="O270" s="172"/>
      <c r="P270" s="110"/>
      <c r="Q270" s="110"/>
      <c r="R270" s="110"/>
      <c r="S270" s="110"/>
      <c r="T270" s="110"/>
      <c r="U270" s="110"/>
      <c r="V270" s="110"/>
      <c r="W270" s="110"/>
      <c r="X270" s="110"/>
      <c r="Y270" s="110"/>
      <c r="Z270" s="110"/>
      <c r="AA270" s="110"/>
    </row>
    <row r="271" spans="12:27" s="113" customFormat="1" ht="12.95">
      <c r="L271" s="172"/>
      <c r="M271" s="172"/>
      <c r="N271" s="172"/>
      <c r="O271" s="172"/>
      <c r="P271" s="110"/>
      <c r="Q271" s="110"/>
      <c r="R271" s="110"/>
      <c r="S271" s="110"/>
      <c r="T271" s="110"/>
      <c r="U271" s="110"/>
      <c r="V271" s="110"/>
      <c r="W271" s="110"/>
      <c r="X271" s="110"/>
      <c r="Y271" s="110"/>
      <c r="Z271" s="110"/>
      <c r="AA271" s="110"/>
    </row>
    <row r="272" spans="12:27" s="113" customFormat="1" ht="12.95">
      <c r="L272" s="172"/>
      <c r="M272" s="172"/>
      <c r="N272" s="172"/>
      <c r="O272" s="172"/>
      <c r="P272" s="110"/>
      <c r="Q272" s="110"/>
      <c r="R272" s="110"/>
      <c r="S272" s="110"/>
      <c r="T272" s="110"/>
      <c r="U272" s="110"/>
      <c r="V272" s="110"/>
      <c r="W272" s="110"/>
      <c r="X272" s="110"/>
      <c r="Y272" s="110"/>
      <c r="Z272" s="110"/>
      <c r="AA272" s="110"/>
    </row>
    <row r="273" spans="12:27" s="113" customFormat="1" ht="12.95">
      <c r="L273" s="172"/>
      <c r="M273" s="172"/>
      <c r="N273" s="172"/>
      <c r="O273" s="172"/>
      <c r="P273" s="110"/>
      <c r="Q273" s="110"/>
      <c r="R273" s="110"/>
      <c r="S273" s="110"/>
      <c r="T273" s="110"/>
      <c r="U273" s="110"/>
      <c r="V273" s="110"/>
      <c r="W273" s="110"/>
      <c r="X273" s="110"/>
      <c r="Y273" s="110"/>
      <c r="Z273" s="110"/>
      <c r="AA273" s="110"/>
    </row>
    <row r="274" spans="12:27" s="113" customFormat="1" ht="12.95">
      <c r="L274" s="172"/>
      <c r="M274" s="172"/>
      <c r="N274" s="172"/>
      <c r="O274" s="172"/>
      <c r="P274" s="110"/>
      <c r="Q274" s="110"/>
      <c r="R274" s="110"/>
      <c r="S274" s="110"/>
      <c r="T274" s="110"/>
      <c r="U274" s="110"/>
      <c r="V274" s="110"/>
      <c r="W274" s="110"/>
      <c r="X274" s="110"/>
      <c r="Y274" s="110"/>
      <c r="Z274" s="110"/>
      <c r="AA274" s="110"/>
    </row>
    <row r="275" spans="12:27" s="113" customFormat="1" ht="12.95">
      <c r="L275" s="172"/>
      <c r="M275" s="172"/>
      <c r="N275" s="172"/>
      <c r="O275" s="172"/>
      <c r="P275" s="110"/>
      <c r="Q275" s="110"/>
      <c r="R275" s="110"/>
      <c r="S275" s="110"/>
      <c r="T275" s="110"/>
      <c r="U275" s="110"/>
      <c r="V275" s="110"/>
      <c r="W275" s="110"/>
      <c r="X275" s="110"/>
      <c r="Y275" s="110"/>
      <c r="Z275" s="110"/>
      <c r="AA275" s="110"/>
    </row>
    <row r="276" spans="12:27" s="113" customFormat="1" ht="12.95">
      <c r="L276" s="172"/>
      <c r="M276" s="172"/>
      <c r="N276" s="172"/>
      <c r="O276" s="172"/>
      <c r="P276" s="110"/>
      <c r="Q276" s="110"/>
      <c r="R276" s="110"/>
      <c r="S276" s="110"/>
      <c r="T276" s="110"/>
      <c r="U276" s="110"/>
      <c r="V276" s="110"/>
      <c r="W276" s="110"/>
      <c r="X276" s="110"/>
      <c r="Y276" s="110"/>
      <c r="Z276" s="110"/>
      <c r="AA276" s="110"/>
    </row>
    <row r="277" spans="12:27" s="113" customFormat="1" ht="12.95">
      <c r="L277" s="172"/>
      <c r="M277" s="172"/>
      <c r="N277" s="172"/>
      <c r="O277" s="172"/>
      <c r="P277" s="110"/>
      <c r="Q277" s="110"/>
      <c r="R277" s="110"/>
      <c r="S277" s="110"/>
      <c r="T277" s="110"/>
      <c r="U277" s="110"/>
      <c r="V277" s="110"/>
      <c r="W277" s="110"/>
      <c r="X277" s="110"/>
      <c r="Y277" s="110"/>
      <c r="Z277" s="110"/>
      <c r="AA277" s="110"/>
    </row>
    <row r="278" spans="12:27" s="113" customFormat="1" ht="12.95">
      <c r="L278" s="172"/>
      <c r="M278" s="172"/>
      <c r="N278" s="172"/>
      <c r="O278" s="172"/>
      <c r="P278" s="110"/>
      <c r="Q278" s="110"/>
      <c r="R278" s="110"/>
      <c r="S278" s="110"/>
      <c r="T278" s="110"/>
      <c r="U278" s="110"/>
      <c r="V278" s="110"/>
      <c r="W278" s="110"/>
      <c r="X278" s="110"/>
      <c r="Y278" s="110"/>
      <c r="Z278" s="110"/>
      <c r="AA278" s="110"/>
    </row>
    <row r="279" spans="12:27" s="113" customFormat="1" ht="12.95">
      <c r="L279" s="172"/>
      <c r="M279" s="172"/>
      <c r="N279" s="172"/>
      <c r="O279" s="172"/>
      <c r="P279" s="110"/>
      <c r="Q279" s="110"/>
      <c r="R279" s="110"/>
      <c r="S279" s="110"/>
      <c r="T279" s="110"/>
      <c r="U279" s="110"/>
      <c r="V279" s="110"/>
      <c r="W279" s="110"/>
      <c r="X279" s="110"/>
      <c r="Y279" s="110"/>
      <c r="Z279" s="110"/>
      <c r="AA279" s="110"/>
    </row>
    <row r="280" spans="12:27" s="113" customFormat="1" ht="12.95">
      <c r="L280" s="172"/>
      <c r="M280" s="172"/>
      <c r="N280" s="172"/>
      <c r="O280" s="172"/>
      <c r="P280" s="110"/>
      <c r="Q280" s="110"/>
      <c r="R280" s="110"/>
      <c r="S280" s="110"/>
      <c r="T280" s="110"/>
      <c r="U280" s="110"/>
      <c r="V280" s="110"/>
      <c r="W280" s="110"/>
      <c r="X280" s="110"/>
      <c r="Y280" s="110"/>
      <c r="Z280" s="110"/>
      <c r="AA280" s="110"/>
    </row>
    <row r="281" spans="12:27" s="113" customFormat="1" ht="12.95">
      <c r="L281" s="172"/>
      <c r="M281" s="172"/>
      <c r="N281" s="172"/>
      <c r="O281" s="172"/>
      <c r="P281" s="110"/>
      <c r="Q281" s="110"/>
      <c r="R281" s="110"/>
      <c r="S281" s="110"/>
      <c r="T281" s="110"/>
      <c r="U281" s="110"/>
      <c r="V281" s="110"/>
      <c r="W281" s="110"/>
      <c r="X281" s="110"/>
      <c r="Y281" s="110"/>
      <c r="Z281" s="110"/>
      <c r="AA281" s="110"/>
    </row>
    <row r="282" spans="12:27" s="113" customFormat="1" ht="12.95">
      <c r="L282" s="172"/>
      <c r="M282" s="172"/>
      <c r="N282" s="172"/>
      <c r="O282" s="172"/>
      <c r="P282" s="110"/>
      <c r="Q282" s="110"/>
      <c r="R282" s="110"/>
      <c r="S282" s="110"/>
      <c r="T282" s="110"/>
      <c r="U282" s="110"/>
      <c r="V282" s="110"/>
      <c r="W282" s="110"/>
      <c r="X282" s="110"/>
      <c r="Y282" s="110"/>
      <c r="Z282" s="110"/>
      <c r="AA282" s="110"/>
    </row>
    <row r="283" spans="12:27" s="113" customFormat="1" ht="12.95">
      <c r="L283" s="172"/>
      <c r="M283" s="172"/>
      <c r="N283" s="172"/>
      <c r="O283" s="172"/>
      <c r="P283" s="110"/>
      <c r="Q283" s="110"/>
      <c r="R283" s="110"/>
      <c r="S283" s="110"/>
      <c r="T283" s="110"/>
      <c r="U283" s="110"/>
      <c r="V283" s="110"/>
      <c r="W283" s="110"/>
      <c r="X283" s="110"/>
      <c r="Y283" s="110"/>
      <c r="Z283" s="110"/>
      <c r="AA283" s="110"/>
    </row>
    <row r="284" spans="12:27" s="113" customFormat="1" ht="12.95">
      <c r="L284" s="172"/>
      <c r="M284" s="172"/>
      <c r="N284" s="172"/>
      <c r="O284" s="172"/>
      <c r="P284" s="110"/>
      <c r="Q284" s="110"/>
      <c r="R284" s="110"/>
      <c r="S284" s="110"/>
      <c r="T284" s="110"/>
      <c r="U284" s="110"/>
      <c r="V284" s="110"/>
      <c r="W284" s="110"/>
      <c r="X284" s="110"/>
      <c r="Y284" s="110"/>
      <c r="Z284" s="110"/>
      <c r="AA284" s="110"/>
    </row>
    <row r="285" spans="12:27" s="113" customFormat="1" ht="12.95">
      <c r="L285" s="172"/>
      <c r="M285" s="172"/>
      <c r="N285" s="172"/>
      <c r="O285" s="172"/>
      <c r="P285" s="110"/>
      <c r="Q285" s="110"/>
      <c r="R285" s="110"/>
      <c r="S285" s="110"/>
      <c r="T285" s="110"/>
      <c r="U285" s="110"/>
      <c r="V285" s="110"/>
      <c r="W285" s="110"/>
      <c r="X285" s="110"/>
      <c r="Y285" s="110"/>
      <c r="Z285" s="110"/>
      <c r="AA285" s="110"/>
    </row>
    <row r="286" spans="12:27" s="113" customFormat="1" ht="12.95">
      <c r="L286" s="172"/>
      <c r="M286" s="172"/>
      <c r="N286" s="172"/>
      <c r="O286" s="172"/>
      <c r="P286" s="110"/>
      <c r="Q286" s="110"/>
      <c r="R286" s="110"/>
      <c r="S286" s="110"/>
      <c r="T286" s="110"/>
      <c r="U286" s="110"/>
      <c r="V286" s="110"/>
      <c r="W286" s="110"/>
      <c r="X286" s="110"/>
      <c r="Y286" s="110"/>
      <c r="Z286" s="110"/>
      <c r="AA286" s="110"/>
    </row>
    <row r="287" spans="12:27" s="113" customFormat="1" ht="12.95">
      <c r="L287" s="172"/>
      <c r="M287" s="172"/>
      <c r="N287" s="172"/>
      <c r="O287" s="172"/>
      <c r="P287" s="110"/>
      <c r="Q287" s="110"/>
      <c r="R287" s="110"/>
      <c r="S287" s="110"/>
      <c r="T287" s="110"/>
      <c r="U287" s="110"/>
      <c r="V287" s="110"/>
      <c r="W287" s="110"/>
      <c r="X287" s="110"/>
      <c r="Y287" s="110"/>
      <c r="Z287" s="110"/>
      <c r="AA287" s="110"/>
    </row>
    <row r="288" spans="12:27" s="113" customFormat="1" ht="12.95">
      <c r="L288" s="172"/>
      <c r="M288" s="172"/>
      <c r="N288" s="172"/>
      <c r="O288" s="172"/>
      <c r="P288" s="110"/>
      <c r="Q288" s="110"/>
      <c r="R288" s="110"/>
      <c r="S288" s="110"/>
      <c r="T288" s="110"/>
      <c r="U288" s="110"/>
      <c r="V288" s="110"/>
      <c r="W288" s="110"/>
      <c r="X288" s="110"/>
      <c r="Y288" s="110"/>
      <c r="Z288" s="110"/>
      <c r="AA288" s="110"/>
    </row>
    <row r="289" spans="12:27" s="113" customFormat="1" ht="12.95">
      <c r="L289" s="172"/>
      <c r="M289" s="172"/>
      <c r="N289" s="172"/>
      <c r="O289" s="172"/>
      <c r="P289" s="110"/>
      <c r="Q289" s="110"/>
      <c r="R289" s="110"/>
      <c r="S289" s="110"/>
      <c r="T289" s="110"/>
      <c r="U289" s="110"/>
      <c r="V289" s="110"/>
      <c r="W289" s="110"/>
      <c r="X289" s="110"/>
      <c r="Y289" s="110"/>
      <c r="Z289" s="110"/>
      <c r="AA289" s="110"/>
    </row>
    <row r="290" spans="12:27" s="113" customFormat="1" ht="12.95">
      <c r="L290" s="172"/>
      <c r="M290" s="172"/>
      <c r="N290" s="172"/>
      <c r="O290" s="172"/>
      <c r="P290" s="110"/>
      <c r="Q290" s="110"/>
      <c r="R290" s="110"/>
      <c r="S290" s="110"/>
      <c r="T290" s="110"/>
      <c r="U290" s="110"/>
      <c r="V290" s="110"/>
      <c r="W290" s="110"/>
      <c r="X290" s="110"/>
      <c r="Y290" s="110"/>
      <c r="Z290" s="110"/>
      <c r="AA290" s="110"/>
    </row>
    <row r="291" spans="12:27" s="113" customFormat="1" ht="12.95">
      <c r="L291" s="172"/>
      <c r="M291" s="172"/>
      <c r="N291" s="172"/>
      <c r="O291" s="172"/>
      <c r="P291" s="110"/>
      <c r="Q291" s="110"/>
      <c r="R291" s="110"/>
      <c r="S291" s="110"/>
      <c r="T291" s="110"/>
      <c r="U291" s="110"/>
      <c r="V291" s="110"/>
      <c r="W291" s="110"/>
      <c r="X291" s="110"/>
      <c r="Y291" s="110"/>
      <c r="Z291" s="110"/>
      <c r="AA291" s="110"/>
    </row>
    <row r="292" spans="12:27" s="113" customFormat="1" ht="12.95">
      <c r="L292" s="172"/>
      <c r="M292" s="172"/>
      <c r="N292" s="172"/>
      <c r="O292" s="172"/>
      <c r="P292" s="110"/>
      <c r="Q292" s="110"/>
      <c r="R292" s="110"/>
      <c r="S292" s="110"/>
      <c r="T292" s="110"/>
      <c r="U292" s="110"/>
      <c r="V292" s="110"/>
      <c r="W292" s="110"/>
      <c r="X292" s="110"/>
      <c r="Y292" s="110"/>
      <c r="Z292" s="110"/>
      <c r="AA292" s="110"/>
    </row>
    <row r="293" spans="12:27" s="113" customFormat="1" ht="12.95">
      <c r="L293" s="172"/>
      <c r="M293" s="172"/>
      <c r="N293" s="172"/>
      <c r="O293" s="172"/>
      <c r="P293" s="110"/>
      <c r="Q293" s="110"/>
      <c r="R293" s="110"/>
      <c r="S293" s="110"/>
      <c r="T293" s="110"/>
      <c r="U293" s="110"/>
      <c r="V293" s="110"/>
      <c r="W293" s="110"/>
      <c r="X293" s="110"/>
      <c r="Y293" s="110"/>
      <c r="Z293" s="110"/>
      <c r="AA293" s="110"/>
    </row>
    <row r="294" spans="12:27" s="113" customFormat="1" ht="12.95">
      <c r="L294" s="172"/>
      <c r="M294" s="172"/>
      <c r="N294" s="172"/>
      <c r="O294" s="172"/>
      <c r="P294" s="110"/>
      <c r="Q294" s="110"/>
      <c r="R294" s="110"/>
      <c r="S294" s="110"/>
      <c r="T294" s="110"/>
      <c r="U294" s="110"/>
      <c r="V294" s="110"/>
      <c r="W294" s="110"/>
      <c r="X294" s="110"/>
      <c r="Y294" s="110"/>
      <c r="Z294" s="110"/>
      <c r="AA294" s="110"/>
    </row>
    <row r="295" spans="12:27" s="113" customFormat="1" ht="12.95">
      <c r="L295" s="172"/>
      <c r="M295" s="172"/>
      <c r="N295" s="172"/>
      <c r="O295" s="172"/>
      <c r="P295" s="110"/>
      <c r="Q295" s="110"/>
      <c r="R295" s="110"/>
      <c r="S295" s="110"/>
      <c r="T295" s="110"/>
      <c r="U295" s="110"/>
      <c r="V295" s="110"/>
      <c r="W295" s="110"/>
      <c r="X295" s="110"/>
      <c r="Y295" s="110"/>
      <c r="Z295" s="110"/>
      <c r="AA295" s="110"/>
    </row>
    <row r="296" spans="12:27" s="113" customFormat="1" ht="12.95">
      <c r="L296" s="172"/>
      <c r="M296" s="172"/>
      <c r="N296" s="172"/>
      <c r="O296" s="172"/>
      <c r="P296" s="110"/>
      <c r="Q296" s="110"/>
      <c r="R296" s="110"/>
      <c r="S296" s="110"/>
      <c r="T296" s="110"/>
      <c r="U296" s="110"/>
      <c r="V296" s="110"/>
      <c r="W296" s="110"/>
      <c r="X296" s="110"/>
      <c r="Y296" s="110"/>
      <c r="Z296" s="110"/>
      <c r="AA296" s="110"/>
    </row>
    <row r="297" spans="12:27" s="113" customFormat="1" ht="12.95">
      <c r="L297" s="172"/>
      <c r="M297" s="172"/>
      <c r="N297" s="172"/>
      <c r="O297" s="172"/>
      <c r="P297" s="110"/>
      <c r="Q297" s="110"/>
      <c r="R297" s="110"/>
      <c r="S297" s="110"/>
      <c r="T297" s="110"/>
      <c r="U297" s="110"/>
      <c r="V297" s="110"/>
      <c r="W297" s="110"/>
      <c r="X297" s="110"/>
      <c r="Y297" s="110"/>
      <c r="Z297" s="110"/>
      <c r="AA297" s="110"/>
    </row>
    <row r="298" spans="12:27" s="113" customFormat="1" ht="12.95">
      <c r="L298" s="172"/>
      <c r="M298" s="172"/>
      <c r="N298" s="172"/>
      <c r="O298" s="172"/>
      <c r="P298" s="110"/>
      <c r="Q298" s="110"/>
      <c r="R298" s="110"/>
      <c r="S298" s="110"/>
      <c r="T298" s="110"/>
      <c r="U298" s="110"/>
      <c r="V298" s="110"/>
      <c r="W298" s="110"/>
      <c r="X298" s="110"/>
      <c r="Y298" s="110"/>
      <c r="Z298" s="110"/>
      <c r="AA298" s="110"/>
    </row>
    <row r="299" spans="12:27" s="113" customFormat="1" ht="12.95">
      <c r="L299" s="172"/>
      <c r="M299" s="172"/>
      <c r="N299" s="172"/>
      <c r="O299" s="172"/>
      <c r="P299" s="110"/>
      <c r="Q299" s="110"/>
      <c r="R299" s="110"/>
      <c r="S299" s="110"/>
      <c r="T299" s="110"/>
      <c r="U299" s="110"/>
      <c r="V299" s="110"/>
      <c r="W299" s="110"/>
      <c r="X299" s="110"/>
      <c r="Y299" s="110"/>
      <c r="Z299" s="110"/>
      <c r="AA299" s="110"/>
    </row>
    <row r="300" spans="12:27" s="113" customFormat="1" ht="12.95">
      <c r="L300" s="172"/>
      <c r="M300" s="172"/>
      <c r="N300" s="172"/>
      <c r="O300" s="172"/>
      <c r="P300" s="110"/>
      <c r="Q300" s="110"/>
      <c r="R300" s="110"/>
      <c r="S300" s="110"/>
      <c r="T300" s="110"/>
      <c r="U300" s="110"/>
      <c r="V300" s="110"/>
      <c r="W300" s="110"/>
      <c r="X300" s="110"/>
      <c r="Y300" s="110"/>
      <c r="Z300" s="110"/>
      <c r="AA300" s="110"/>
    </row>
    <row r="301" spans="12:27" s="113" customFormat="1" ht="12.95">
      <c r="L301" s="172"/>
      <c r="M301" s="172"/>
      <c r="N301" s="172"/>
      <c r="O301" s="172"/>
      <c r="P301" s="110"/>
      <c r="Q301" s="110"/>
      <c r="R301" s="110"/>
      <c r="S301" s="110"/>
      <c r="T301" s="110"/>
      <c r="U301" s="110"/>
      <c r="V301" s="110"/>
      <c r="W301" s="110"/>
      <c r="X301" s="110"/>
      <c r="Y301" s="110"/>
      <c r="Z301" s="110"/>
      <c r="AA301" s="110"/>
    </row>
    <row r="302" spans="12:27" s="113" customFormat="1" ht="12.95">
      <c r="L302" s="172"/>
      <c r="M302" s="172"/>
      <c r="N302" s="172"/>
      <c r="O302" s="172"/>
      <c r="P302" s="110"/>
      <c r="Q302" s="110"/>
      <c r="R302" s="110"/>
      <c r="S302" s="110"/>
      <c r="T302" s="110"/>
      <c r="U302" s="110"/>
      <c r="V302" s="110"/>
      <c r="W302" s="110"/>
      <c r="X302" s="110"/>
      <c r="Y302" s="110"/>
      <c r="Z302" s="110"/>
      <c r="AA302" s="110"/>
    </row>
    <row r="303" spans="12:27" s="113" customFormat="1" ht="12.95">
      <c r="L303" s="172"/>
      <c r="M303" s="172"/>
      <c r="N303" s="172"/>
      <c r="O303" s="172"/>
      <c r="P303" s="110"/>
      <c r="Q303" s="110"/>
      <c r="R303" s="110"/>
      <c r="S303" s="110"/>
      <c r="T303" s="110"/>
      <c r="U303" s="110"/>
      <c r="V303" s="110"/>
      <c r="W303" s="110"/>
      <c r="X303" s="110"/>
      <c r="Y303" s="110"/>
      <c r="Z303" s="110"/>
      <c r="AA303" s="110"/>
    </row>
    <row r="304" spans="12:27" s="113" customFormat="1" ht="12.95">
      <c r="L304" s="172"/>
      <c r="M304" s="172"/>
      <c r="N304" s="172"/>
      <c r="O304" s="172"/>
      <c r="P304" s="110"/>
      <c r="Q304" s="110"/>
      <c r="R304" s="110"/>
      <c r="S304" s="110"/>
      <c r="T304" s="110"/>
      <c r="U304" s="110"/>
      <c r="V304" s="110"/>
      <c r="W304" s="110"/>
      <c r="X304" s="110"/>
      <c r="Y304" s="110"/>
      <c r="Z304" s="110"/>
      <c r="AA304" s="110"/>
    </row>
    <row r="305" spans="12:27" s="113" customFormat="1" ht="12.95">
      <c r="L305" s="172"/>
      <c r="M305" s="172"/>
      <c r="N305" s="172"/>
      <c r="O305" s="172"/>
      <c r="P305" s="110"/>
      <c r="Q305" s="110"/>
      <c r="R305" s="110"/>
      <c r="S305" s="110"/>
      <c r="T305" s="110"/>
      <c r="U305" s="110"/>
      <c r="V305" s="110"/>
      <c r="W305" s="110"/>
      <c r="X305" s="110"/>
      <c r="Y305" s="110"/>
      <c r="Z305" s="110"/>
      <c r="AA305" s="110"/>
    </row>
    <row r="306" spans="12:27" s="113" customFormat="1" ht="12.95">
      <c r="L306" s="172"/>
      <c r="M306" s="172"/>
      <c r="N306" s="172"/>
      <c r="O306" s="172"/>
      <c r="P306" s="110"/>
      <c r="Q306" s="110"/>
      <c r="R306" s="110"/>
      <c r="S306" s="110"/>
      <c r="T306" s="110"/>
      <c r="U306" s="110"/>
      <c r="V306" s="110"/>
      <c r="W306" s="110"/>
      <c r="X306" s="110"/>
      <c r="Y306" s="110"/>
      <c r="Z306" s="110"/>
      <c r="AA306" s="110"/>
    </row>
    <row r="307" spans="12:27" s="113" customFormat="1" ht="12.95">
      <c r="L307" s="172"/>
      <c r="M307" s="172"/>
      <c r="N307" s="172"/>
      <c r="O307" s="172"/>
      <c r="P307" s="110"/>
      <c r="Q307" s="110"/>
      <c r="R307" s="110"/>
      <c r="S307" s="110"/>
      <c r="T307" s="110"/>
      <c r="U307" s="110"/>
      <c r="V307" s="110"/>
      <c r="W307" s="110"/>
      <c r="X307" s="110"/>
      <c r="Y307" s="110"/>
      <c r="Z307" s="110"/>
      <c r="AA307" s="110"/>
    </row>
    <row r="308" spans="12:27" s="113" customFormat="1" ht="12.95">
      <c r="L308" s="172"/>
      <c r="M308" s="172"/>
      <c r="N308" s="172"/>
      <c r="O308" s="172"/>
      <c r="P308" s="110"/>
      <c r="Q308" s="110"/>
      <c r="R308" s="110"/>
      <c r="S308" s="110"/>
      <c r="T308" s="110"/>
      <c r="U308" s="110"/>
      <c r="V308" s="110"/>
      <c r="W308" s="110"/>
      <c r="X308" s="110"/>
      <c r="Y308" s="110"/>
      <c r="Z308" s="110"/>
      <c r="AA308" s="110"/>
    </row>
    <row r="309" spans="12:27" s="113" customFormat="1" ht="12.95">
      <c r="L309" s="172"/>
      <c r="M309" s="172"/>
      <c r="N309" s="172"/>
      <c r="O309" s="172"/>
      <c r="P309" s="110"/>
      <c r="Q309" s="110"/>
      <c r="R309" s="110"/>
      <c r="S309" s="110"/>
      <c r="T309" s="110"/>
      <c r="U309" s="110"/>
      <c r="V309" s="110"/>
      <c r="W309" s="110"/>
      <c r="X309" s="110"/>
      <c r="Y309" s="110"/>
      <c r="Z309" s="110"/>
      <c r="AA309" s="110"/>
    </row>
    <row r="310" spans="12:27" s="113" customFormat="1" ht="12.95">
      <c r="L310" s="172"/>
      <c r="M310" s="172"/>
      <c r="N310" s="172"/>
      <c r="O310" s="172"/>
      <c r="P310" s="110"/>
      <c r="Q310" s="110"/>
      <c r="R310" s="110"/>
      <c r="S310" s="110"/>
      <c r="T310" s="110"/>
      <c r="U310" s="110"/>
      <c r="V310" s="110"/>
      <c r="W310" s="110"/>
      <c r="X310" s="110"/>
      <c r="Y310" s="110"/>
      <c r="Z310" s="110"/>
      <c r="AA310" s="110"/>
    </row>
    <row r="311" spans="12:27" s="113" customFormat="1" ht="12.95">
      <c r="L311" s="172"/>
      <c r="M311" s="172"/>
      <c r="N311" s="172"/>
      <c r="O311" s="172"/>
      <c r="P311" s="110"/>
      <c r="Q311" s="110"/>
      <c r="R311" s="110"/>
      <c r="S311" s="110"/>
      <c r="T311" s="110"/>
      <c r="U311" s="110"/>
      <c r="V311" s="110"/>
      <c r="W311" s="110"/>
      <c r="X311" s="110"/>
      <c r="Y311" s="110"/>
      <c r="Z311" s="110"/>
      <c r="AA311" s="110"/>
    </row>
    <row r="312" spans="12:27" s="113" customFormat="1" ht="12.95">
      <c r="L312" s="172"/>
      <c r="M312" s="172"/>
      <c r="N312" s="172"/>
      <c r="O312" s="172"/>
      <c r="P312" s="110"/>
      <c r="Q312" s="110"/>
      <c r="R312" s="110"/>
      <c r="S312" s="110"/>
      <c r="T312" s="110"/>
      <c r="U312" s="110"/>
      <c r="V312" s="110"/>
      <c r="W312" s="110"/>
      <c r="X312" s="110"/>
      <c r="Y312" s="110"/>
      <c r="Z312" s="110"/>
      <c r="AA312" s="110"/>
    </row>
    <row r="313" spans="12:27" s="113" customFormat="1" ht="12.95">
      <c r="L313" s="172"/>
      <c r="M313" s="172"/>
      <c r="N313" s="172"/>
      <c r="O313" s="172"/>
      <c r="P313" s="110"/>
      <c r="Q313" s="110"/>
      <c r="R313" s="110"/>
      <c r="S313" s="110"/>
      <c r="T313" s="110"/>
      <c r="U313" s="110"/>
      <c r="V313" s="110"/>
      <c r="W313" s="110"/>
      <c r="X313" s="110"/>
      <c r="Y313" s="110"/>
      <c r="Z313" s="110"/>
      <c r="AA313" s="110"/>
    </row>
    <row r="314" spans="12:27" s="113" customFormat="1" ht="12.95">
      <c r="L314" s="172"/>
      <c r="M314" s="172"/>
      <c r="N314" s="172"/>
      <c r="O314" s="172"/>
      <c r="P314" s="110"/>
      <c r="Q314" s="110"/>
      <c r="R314" s="110"/>
      <c r="S314" s="110"/>
      <c r="T314" s="110"/>
      <c r="U314" s="110"/>
      <c r="V314" s="110"/>
      <c r="W314" s="110"/>
      <c r="X314" s="110"/>
      <c r="Y314" s="110"/>
      <c r="Z314" s="110"/>
      <c r="AA314" s="110"/>
    </row>
    <row r="315" spans="12:27" s="113" customFormat="1" ht="12.95">
      <c r="L315" s="172"/>
      <c r="M315" s="172"/>
      <c r="N315" s="172"/>
      <c r="O315" s="172"/>
      <c r="P315" s="110"/>
      <c r="Q315" s="110"/>
      <c r="R315" s="110"/>
      <c r="S315" s="110"/>
      <c r="T315" s="110"/>
      <c r="U315" s="110"/>
      <c r="V315" s="110"/>
      <c r="W315" s="110"/>
      <c r="X315" s="110"/>
      <c r="Y315" s="110"/>
      <c r="Z315" s="110"/>
      <c r="AA315" s="110"/>
    </row>
    <row r="316" spans="12:27" s="113" customFormat="1" ht="12.95">
      <c r="L316" s="172"/>
      <c r="M316" s="172"/>
      <c r="N316" s="172"/>
      <c r="O316" s="172"/>
      <c r="P316" s="110"/>
      <c r="Q316" s="110"/>
      <c r="R316" s="110"/>
      <c r="S316" s="110"/>
      <c r="T316" s="110"/>
      <c r="U316" s="110"/>
      <c r="V316" s="110"/>
      <c r="W316" s="110"/>
      <c r="X316" s="110"/>
      <c r="Y316" s="110"/>
      <c r="Z316" s="110"/>
      <c r="AA316" s="110"/>
    </row>
    <row r="317" spans="12:27" s="113" customFormat="1" ht="12.95">
      <c r="L317" s="172"/>
      <c r="M317" s="172"/>
      <c r="N317" s="172"/>
      <c r="O317" s="172"/>
      <c r="P317" s="110"/>
      <c r="Q317" s="110"/>
      <c r="R317" s="110"/>
      <c r="S317" s="110"/>
      <c r="T317" s="110"/>
      <c r="U317" s="110"/>
      <c r="V317" s="110"/>
      <c r="W317" s="110"/>
      <c r="X317" s="110"/>
      <c r="Y317" s="110"/>
      <c r="Z317" s="110"/>
      <c r="AA317" s="110"/>
    </row>
    <row r="318" spans="12:27" s="113" customFormat="1" ht="12.95">
      <c r="L318" s="172"/>
      <c r="M318" s="172"/>
      <c r="N318" s="172"/>
      <c r="O318" s="172"/>
      <c r="P318" s="110"/>
      <c r="Q318" s="110"/>
      <c r="R318" s="110"/>
      <c r="S318" s="110"/>
      <c r="T318" s="110"/>
      <c r="U318" s="110"/>
      <c r="V318" s="110"/>
      <c r="W318" s="110"/>
      <c r="X318" s="110"/>
      <c r="Y318" s="110"/>
      <c r="Z318" s="110"/>
      <c r="AA318" s="110"/>
    </row>
    <row r="319" spans="12:27" s="113" customFormat="1" ht="12.95">
      <c r="L319" s="172"/>
      <c r="M319" s="172"/>
      <c r="N319" s="172"/>
      <c r="O319" s="172"/>
      <c r="P319" s="110"/>
      <c r="Q319" s="110"/>
      <c r="R319" s="110"/>
      <c r="S319" s="110"/>
      <c r="T319" s="110"/>
      <c r="U319" s="110"/>
      <c r="V319" s="110"/>
      <c r="W319" s="110"/>
      <c r="X319" s="110"/>
      <c r="Y319" s="110"/>
      <c r="Z319" s="110"/>
      <c r="AA319" s="110"/>
    </row>
    <row r="320" spans="12:27" s="113" customFormat="1" ht="12.95">
      <c r="L320" s="172"/>
      <c r="M320" s="172"/>
      <c r="N320" s="172"/>
      <c r="O320" s="172"/>
      <c r="P320" s="110"/>
      <c r="Q320" s="110"/>
      <c r="R320" s="110"/>
      <c r="S320" s="110"/>
      <c r="T320" s="110"/>
      <c r="U320" s="110"/>
      <c r="V320" s="110"/>
      <c r="W320" s="110"/>
      <c r="X320" s="110"/>
      <c r="Y320" s="110"/>
      <c r="Z320" s="110"/>
      <c r="AA320" s="110"/>
    </row>
    <row r="321" spans="12:27" s="113" customFormat="1" ht="12.95">
      <c r="L321" s="172"/>
      <c r="M321" s="172"/>
      <c r="N321" s="172"/>
      <c r="O321" s="172"/>
      <c r="P321" s="110"/>
      <c r="Q321" s="110"/>
      <c r="R321" s="110"/>
      <c r="S321" s="110"/>
      <c r="T321" s="110"/>
      <c r="U321" s="110"/>
      <c r="V321" s="110"/>
      <c r="W321" s="110"/>
      <c r="X321" s="110"/>
      <c r="Y321" s="110"/>
      <c r="Z321" s="110"/>
      <c r="AA321" s="110"/>
    </row>
    <row r="322" spans="12:27" s="113" customFormat="1" ht="12.95">
      <c r="L322" s="172"/>
      <c r="M322" s="172"/>
      <c r="N322" s="172"/>
      <c r="O322" s="172"/>
      <c r="P322" s="110"/>
      <c r="Q322" s="110"/>
      <c r="R322" s="110"/>
      <c r="S322" s="110"/>
      <c r="T322" s="110"/>
      <c r="U322" s="110"/>
      <c r="V322" s="110"/>
      <c r="W322" s="110"/>
      <c r="X322" s="110"/>
      <c r="Y322" s="110"/>
      <c r="Z322" s="110"/>
      <c r="AA322" s="110"/>
    </row>
    <row r="323" spans="12:27" s="113" customFormat="1" ht="12.95">
      <c r="L323" s="172"/>
      <c r="M323" s="172"/>
      <c r="N323" s="172"/>
      <c r="O323" s="172"/>
      <c r="P323" s="110"/>
      <c r="Q323" s="110"/>
      <c r="R323" s="110"/>
      <c r="S323" s="110"/>
      <c r="T323" s="110"/>
      <c r="U323" s="110"/>
      <c r="V323" s="110"/>
      <c r="W323" s="110"/>
      <c r="X323" s="110"/>
      <c r="Y323" s="110"/>
      <c r="Z323" s="110"/>
      <c r="AA323" s="110"/>
    </row>
    <row r="324" spans="12:27" s="113" customFormat="1" ht="12.95">
      <c r="L324" s="172"/>
      <c r="M324" s="172"/>
      <c r="N324" s="172"/>
      <c r="O324" s="172"/>
      <c r="P324" s="110"/>
      <c r="Q324" s="110"/>
      <c r="R324" s="110"/>
      <c r="S324" s="110"/>
      <c r="T324" s="110"/>
      <c r="U324" s="110"/>
      <c r="V324" s="110"/>
      <c r="W324" s="110"/>
      <c r="X324" s="110"/>
      <c r="Y324" s="110"/>
      <c r="Z324" s="110"/>
      <c r="AA324" s="110"/>
    </row>
    <row r="325" spans="12:27" s="113" customFormat="1" ht="12.95">
      <c r="L325" s="172"/>
      <c r="M325" s="172"/>
      <c r="N325" s="172"/>
      <c r="O325" s="172"/>
      <c r="P325" s="110"/>
      <c r="Q325" s="110"/>
      <c r="R325" s="110"/>
      <c r="S325" s="110"/>
      <c r="T325" s="110"/>
      <c r="U325" s="110"/>
      <c r="V325" s="110"/>
      <c r="W325" s="110"/>
      <c r="X325" s="110"/>
      <c r="Y325" s="110"/>
      <c r="Z325" s="110"/>
      <c r="AA325" s="110"/>
    </row>
    <row r="326" spans="12:27" s="113" customFormat="1" ht="12.95">
      <c r="L326" s="172"/>
      <c r="M326" s="172"/>
      <c r="N326" s="172"/>
      <c r="O326" s="172"/>
      <c r="P326" s="110"/>
      <c r="Q326" s="110"/>
      <c r="R326" s="110"/>
      <c r="S326" s="110"/>
      <c r="T326" s="110"/>
      <c r="U326" s="110"/>
      <c r="V326" s="110"/>
      <c r="W326" s="110"/>
      <c r="X326" s="110"/>
      <c r="Y326" s="110"/>
      <c r="Z326" s="110"/>
      <c r="AA326" s="110"/>
    </row>
    <row r="327" spans="12:27" s="113" customFormat="1" ht="12.95">
      <c r="L327" s="172"/>
      <c r="M327" s="172"/>
      <c r="N327" s="172"/>
      <c r="O327" s="172"/>
      <c r="P327" s="110"/>
      <c r="Q327" s="110"/>
      <c r="R327" s="110"/>
      <c r="S327" s="110"/>
      <c r="T327" s="110"/>
      <c r="U327" s="110"/>
      <c r="V327" s="110"/>
      <c r="W327" s="110"/>
      <c r="X327" s="110"/>
      <c r="Y327" s="110"/>
      <c r="Z327" s="110"/>
      <c r="AA327" s="110"/>
    </row>
    <row r="328" spans="12:27" s="113" customFormat="1" ht="12.95">
      <c r="L328" s="172"/>
      <c r="M328" s="172"/>
      <c r="N328" s="172"/>
      <c r="O328" s="172"/>
      <c r="P328" s="110"/>
      <c r="Q328" s="110"/>
      <c r="R328" s="110"/>
      <c r="S328" s="110"/>
      <c r="T328" s="110"/>
      <c r="U328" s="110"/>
      <c r="V328" s="110"/>
      <c r="W328" s="110"/>
      <c r="X328" s="110"/>
      <c r="Y328" s="110"/>
      <c r="Z328" s="110"/>
      <c r="AA328" s="110"/>
    </row>
    <row r="329" spans="12:27" s="113" customFormat="1" ht="12.95">
      <c r="L329" s="172"/>
      <c r="M329" s="172"/>
      <c r="N329" s="172"/>
      <c r="O329" s="172"/>
      <c r="P329" s="110"/>
      <c r="Q329" s="110"/>
      <c r="R329" s="110"/>
      <c r="S329" s="110"/>
      <c r="T329" s="110"/>
      <c r="U329" s="110"/>
      <c r="V329" s="110"/>
      <c r="W329" s="110"/>
      <c r="X329" s="110"/>
      <c r="Y329" s="110"/>
      <c r="Z329" s="110"/>
      <c r="AA329" s="110"/>
    </row>
    <row r="330" spans="12:27" s="113" customFormat="1" ht="12.95">
      <c r="L330" s="172"/>
      <c r="M330" s="172"/>
      <c r="N330" s="172"/>
      <c r="O330" s="172"/>
      <c r="P330" s="110"/>
      <c r="Q330" s="110"/>
      <c r="R330" s="110"/>
      <c r="S330" s="110"/>
      <c r="T330" s="110"/>
      <c r="U330" s="110"/>
      <c r="V330" s="110"/>
      <c r="W330" s="110"/>
      <c r="X330" s="110"/>
      <c r="Y330" s="110"/>
      <c r="Z330" s="110"/>
      <c r="AA330" s="110"/>
    </row>
    <row r="331" spans="12:27" s="113" customFormat="1" ht="12.95">
      <c r="L331" s="172"/>
      <c r="M331" s="172"/>
      <c r="N331" s="172"/>
      <c r="O331" s="172"/>
      <c r="P331" s="110"/>
      <c r="Q331" s="110"/>
      <c r="R331" s="110"/>
      <c r="S331" s="110"/>
      <c r="T331" s="110"/>
      <c r="U331" s="110"/>
      <c r="V331" s="110"/>
      <c r="W331" s="110"/>
      <c r="X331" s="110"/>
      <c r="Y331" s="110"/>
      <c r="Z331" s="110"/>
      <c r="AA331" s="110"/>
    </row>
    <row r="332" spans="12:27" s="113" customFormat="1" ht="12.95">
      <c r="L332" s="172"/>
      <c r="M332" s="172"/>
      <c r="N332" s="172"/>
      <c r="O332" s="172"/>
      <c r="P332" s="110"/>
      <c r="Q332" s="110"/>
      <c r="R332" s="110"/>
      <c r="S332" s="110"/>
      <c r="T332" s="110"/>
      <c r="U332" s="110"/>
      <c r="V332" s="110"/>
      <c r="W332" s="110"/>
      <c r="X332" s="110"/>
      <c r="Y332" s="110"/>
      <c r="Z332" s="110"/>
      <c r="AA332" s="110"/>
    </row>
    <row r="333" spans="12:27" s="113" customFormat="1" ht="12.95">
      <c r="L333" s="172"/>
      <c r="M333" s="172"/>
      <c r="N333" s="172"/>
      <c r="O333" s="172"/>
      <c r="P333" s="110"/>
      <c r="Q333" s="110"/>
      <c r="R333" s="110"/>
      <c r="S333" s="110"/>
      <c r="T333" s="110"/>
      <c r="U333" s="110"/>
      <c r="V333" s="110"/>
      <c r="W333" s="110"/>
      <c r="X333" s="110"/>
      <c r="Y333" s="110"/>
      <c r="Z333" s="110"/>
      <c r="AA333" s="110"/>
    </row>
    <row r="334" spans="12:27" s="113" customFormat="1" ht="12.95">
      <c r="L334" s="172"/>
      <c r="M334" s="172"/>
      <c r="N334" s="172"/>
      <c r="O334" s="172"/>
      <c r="P334" s="110"/>
      <c r="Q334" s="110"/>
      <c r="R334" s="110"/>
      <c r="S334" s="110"/>
      <c r="T334" s="110"/>
      <c r="U334" s="110"/>
      <c r="V334" s="110"/>
      <c r="W334" s="110"/>
      <c r="X334" s="110"/>
      <c r="Y334" s="110"/>
      <c r="Z334" s="110"/>
      <c r="AA334" s="110"/>
    </row>
    <row r="335" spans="12:27" s="113" customFormat="1" ht="12.95">
      <c r="L335" s="172"/>
      <c r="M335" s="172"/>
      <c r="N335" s="172"/>
      <c r="O335" s="172"/>
      <c r="P335" s="110"/>
      <c r="Q335" s="110"/>
      <c r="R335" s="110"/>
      <c r="S335" s="110"/>
      <c r="T335" s="110"/>
      <c r="U335" s="110"/>
      <c r="V335" s="110"/>
      <c r="W335" s="110"/>
      <c r="X335" s="110"/>
      <c r="Y335" s="110"/>
      <c r="Z335" s="110"/>
      <c r="AA335" s="110"/>
    </row>
    <row r="336" spans="12:27" s="113" customFormat="1" ht="12.95">
      <c r="L336" s="172"/>
      <c r="M336" s="172"/>
      <c r="N336" s="172"/>
      <c r="O336" s="172"/>
      <c r="P336" s="110"/>
      <c r="Q336" s="110"/>
      <c r="R336" s="110"/>
      <c r="S336" s="110"/>
      <c r="T336" s="110"/>
      <c r="U336" s="110"/>
      <c r="V336" s="110"/>
      <c r="W336" s="110"/>
      <c r="X336" s="110"/>
      <c r="Y336" s="110"/>
      <c r="Z336" s="110"/>
      <c r="AA336" s="110"/>
    </row>
    <row r="337" spans="12:27" s="113" customFormat="1" ht="12.95">
      <c r="L337" s="172"/>
      <c r="M337" s="172"/>
      <c r="N337" s="172"/>
      <c r="O337" s="172"/>
      <c r="P337" s="110"/>
      <c r="Q337" s="110"/>
      <c r="R337" s="110"/>
      <c r="S337" s="110"/>
      <c r="T337" s="110"/>
      <c r="U337" s="110"/>
      <c r="V337" s="110"/>
      <c r="W337" s="110"/>
      <c r="X337" s="110"/>
      <c r="Y337" s="110"/>
      <c r="Z337" s="110"/>
      <c r="AA337" s="110"/>
    </row>
    <row r="338" spans="12:27" s="113" customFormat="1" ht="12.95">
      <c r="L338" s="172"/>
      <c r="M338" s="172"/>
      <c r="N338" s="172"/>
      <c r="O338" s="172"/>
      <c r="P338" s="110"/>
      <c r="Q338" s="110"/>
      <c r="R338" s="110"/>
      <c r="S338" s="110"/>
      <c r="T338" s="110"/>
      <c r="U338" s="110"/>
      <c r="V338" s="110"/>
      <c r="W338" s="110"/>
      <c r="X338" s="110"/>
      <c r="Y338" s="110"/>
      <c r="Z338" s="110"/>
      <c r="AA338" s="110"/>
    </row>
    <row r="339" spans="12:27" s="113" customFormat="1" ht="12.95">
      <c r="L339" s="172"/>
      <c r="M339" s="172"/>
      <c r="N339" s="172"/>
      <c r="O339" s="172"/>
      <c r="P339" s="110"/>
      <c r="Q339" s="110"/>
      <c r="R339" s="110"/>
      <c r="S339" s="110"/>
      <c r="T339" s="110"/>
      <c r="U339" s="110"/>
      <c r="V339" s="110"/>
      <c r="W339" s="110"/>
      <c r="X339" s="110"/>
      <c r="Y339" s="110"/>
      <c r="Z339" s="110"/>
      <c r="AA339" s="110"/>
    </row>
    <row r="340" spans="12:27" s="113" customFormat="1" ht="12.95">
      <c r="L340" s="172"/>
      <c r="M340" s="172"/>
      <c r="N340" s="172"/>
      <c r="O340" s="172"/>
      <c r="P340" s="110"/>
      <c r="Q340" s="110"/>
      <c r="R340" s="110"/>
      <c r="S340" s="110"/>
      <c r="T340" s="110"/>
      <c r="U340" s="110"/>
      <c r="V340" s="110"/>
      <c r="W340" s="110"/>
      <c r="X340" s="110"/>
      <c r="Y340" s="110"/>
      <c r="Z340" s="110"/>
      <c r="AA340" s="110"/>
    </row>
    <row r="341" spans="12:27" s="113" customFormat="1" ht="12.95">
      <c r="L341" s="172"/>
      <c r="M341" s="172"/>
      <c r="N341" s="172"/>
      <c r="O341" s="172"/>
      <c r="P341" s="110"/>
      <c r="Q341" s="110"/>
      <c r="R341" s="110"/>
      <c r="S341" s="110"/>
      <c r="T341" s="110"/>
      <c r="U341" s="110"/>
      <c r="V341" s="110"/>
      <c r="W341" s="110"/>
      <c r="X341" s="110"/>
      <c r="Y341" s="110"/>
      <c r="Z341" s="110"/>
      <c r="AA341" s="110"/>
    </row>
    <row r="342" spans="12:27" s="113" customFormat="1" ht="12.95">
      <c r="L342" s="172"/>
      <c r="M342" s="172"/>
      <c r="N342" s="172"/>
      <c r="O342" s="172"/>
      <c r="P342" s="110"/>
      <c r="Q342" s="110"/>
      <c r="R342" s="110"/>
      <c r="S342" s="110"/>
      <c r="T342" s="110"/>
      <c r="U342" s="110"/>
      <c r="V342" s="110"/>
      <c r="W342" s="110"/>
      <c r="X342" s="110"/>
      <c r="Y342" s="110"/>
      <c r="Z342" s="110"/>
      <c r="AA342" s="110"/>
    </row>
    <row r="343" spans="12:27" s="113" customFormat="1" ht="12.95">
      <c r="L343" s="172"/>
      <c r="M343" s="172"/>
      <c r="N343" s="172"/>
      <c r="O343" s="172"/>
      <c r="P343" s="110"/>
      <c r="Q343" s="110"/>
      <c r="R343" s="110"/>
      <c r="S343" s="110"/>
      <c r="T343" s="110"/>
      <c r="U343" s="110"/>
      <c r="V343" s="110"/>
      <c r="W343" s="110"/>
      <c r="X343" s="110"/>
      <c r="Y343" s="110"/>
      <c r="Z343" s="110"/>
      <c r="AA343" s="110"/>
    </row>
    <row r="344" spans="12:27" s="113" customFormat="1" ht="12.95">
      <c r="L344" s="172"/>
      <c r="M344" s="172"/>
      <c r="N344" s="172"/>
      <c r="O344" s="172"/>
      <c r="P344" s="110"/>
      <c r="Q344" s="110"/>
      <c r="R344" s="110"/>
      <c r="S344" s="110"/>
      <c r="T344" s="110"/>
      <c r="U344" s="110"/>
      <c r="V344" s="110"/>
      <c r="W344" s="110"/>
      <c r="X344" s="110"/>
      <c r="Y344" s="110"/>
      <c r="Z344" s="110"/>
      <c r="AA344" s="110"/>
    </row>
    <row r="345" spans="12:27" s="113" customFormat="1" ht="15.95" customHeight="1">
      <c r="L345" s="172"/>
      <c r="M345" s="172"/>
      <c r="N345" s="172"/>
      <c r="O345" s="172"/>
      <c r="P345" s="110"/>
      <c r="Q345" s="110"/>
      <c r="R345" s="110"/>
      <c r="S345" s="110"/>
      <c r="T345" s="110"/>
      <c r="U345" s="110"/>
      <c r="V345" s="110"/>
      <c r="W345" s="110"/>
      <c r="X345" s="110"/>
      <c r="Y345" s="110"/>
      <c r="Z345" s="110"/>
      <c r="AA345" s="110"/>
    </row>
    <row r="346" spans="12:27" s="113" customFormat="1" ht="15.95" customHeight="1">
      <c r="L346" s="172"/>
      <c r="M346" s="172"/>
      <c r="N346" s="172"/>
      <c r="O346" s="172"/>
      <c r="P346" s="110"/>
      <c r="Q346" s="110"/>
      <c r="R346" s="110"/>
      <c r="S346" s="110"/>
      <c r="T346" s="110"/>
      <c r="U346" s="110"/>
      <c r="V346" s="110"/>
      <c r="W346" s="110"/>
      <c r="X346" s="110"/>
      <c r="Y346" s="110"/>
      <c r="Z346" s="110"/>
      <c r="AA346" s="110"/>
    </row>
    <row r="347" spans="12:27" s="113" customFormat="1" ht="15.95" customHeight="1">
      <c r="L347" s="172"/>
      <c r="M347" s="172"/>
      <c r="N347" s="172"/>
      <c r="O347" s="172"/>
      <c r="P347" s="110"/>
      <c r="Q347" s="110"/>
      <c r="R347" s="110"/>
      <c r="S347" s="110"/>
      <c r="T347" s="110"/>
      <c r="U347" s="110"/>
      <c r="V347" s="110"/>
      <c r="W347" s="110"/>
      <c r="X347" s="110"/>
      <c r="Y347" s="110"/>
      <c r="Z347" s="110"/>
      <c r="AA347" s="110"/>
    </row>
    <row r="348" spans="12:27" s="113" customFormat="1" ht="15.95" customHeight="1">
      <c r="L348" s="172"/>
      <c r="M348" s="172"/>
      <c r="N348" s="172"/>
      <c r="O348" s="172"/>
      <c r="P348" s="110"/>
      <c r="Q348" s="110"/>
      <c r="R348" s="110"/>
      <c r="S348" s="110"/>
      <c r="T348" s="110"/>
      <c r="U348" s="110"/>
      <c r="V348" s="110"/>
      <c r="W348" s="110"/>
      <c r="X348" s="110"/>
      <c r="Y348" s="110"/>
      <c r="Z348" s="110"/>
      <c r="AA348" s="110"/>
    </row>
    <row r="349" spans="12:27" s="113" customFormat="1" ht="15.95" customHeight="1">
      <c r="L349" s="172"/>
      <c r="M349" s="172"/>
      <c r="N349" s="172"/>
      <c r="O349" s="172"/>
      <c r="P349" s="110"/>
      <c r="Q349" s="110"/>
      <c r="R349" s="110"/>
      <c r="S349" s="110"/>
      <c r="T349" s="110"/>
      <c r="U349" s="110"/>
      <c r="V349" s="110"/>
      <c r="W349" s="110"/>
      <c r="X349" s="110"/>
      <c r="Y349" s="110"/>
      <c r="Z349" s="110"/>
      <c r="AA349" s="110"/>
    </row>
    <row r="350" spans="12:27" s="113" customFormat="1" ht="15.95" customHeight="1">
      <c r="L350" s="172"/>
      <c r="M350" s="172"/>
      <c r="N350" s="172"/>
      <c r="O350" s="172"/>
      <c r="P350" s="110"/>
      <c r="Q350" s="110"/>
      <c r="R350" s="110"/>
      <c r="S350" s="110"/>
      <c r="T350" s="110"/>
      <c r="U350" s="110"/>
      <c r="V350" s="110"/>
      <c r="W350" s="110"/>
      <c r="X350" s="110"/>
      <c r="Y350" s="110"/>
      <c r="Z350" s="110"/>
      <c r="AA350" s="110"/>
    </row>
    <row r="351" spans="12:27" s="113" customFormat="1" ht="15.95" customHeight="1">
      <c r="L351" s="172"/>
      <c r="M351" s="172"/>
      <c r="N351" s="172"/>
      <c r="O351" s="172"/>
      <c r="P351" s="110"/>
      <c r="Q351" s="110"/>
      <c r="R351" s="110"/>
      <c r="S351" s="110"/>
      <c r="T351" s="110"/>
      <c r="U351" s="110"/>
      <c r="V351" s="110"/>
      <c r="W351" s="110"/>
      <c r="X351" s="110"/>
      <c r="Y351" s="110"/>
      <c r="Z351" s="110"/>
      <c r="AA351" s="110"/>
    </row>
    <row r="352" spans="12:27" s="113" customFormat="1" ht="15.95" customHeight="1">
      <c r="L352" s="172"/>
      <c r="M352" s="172"/>
      <c r="N352" s="172"/>
      <c r="O352" s="172"/>
      <c r="P352" s="110"/>
      <c r="Q352" s="110"/>
      <c r="R352" s="110"/>
      <c r="S352" s="110"/>
      <c r="T352" s="110"/>
      <c r="U352" s="110"/>
      <c r="V352" s="110"/>
      <c r="W352" s="110"/>
      <c r="X352" s="110"/>
      <c r="Y352" s="110"/>
      <c r="Z352" s="110"/>
      <c r="AA352" s="110"/>
    </row>
    <row r="353" spans="12:27" s="113" customFormat="1" ht="15.95" customHeight="1">
      <c r="L353" s="172"/>
      <c r="M353" s="172"/>
      <c r="N353" s="172"/>
      <c r="O353" s="172"/>
      <c r="P353" s="110"/>
      <c r="Q353" s="110"/>
      <c r="R353" s="110"/>
      <c r="S353" s="110"/>
      <c r="T353" s="110"/>
      <c r="U353" s="110"/>
      <c r="V353" s="110"/>
      <c r="W353" s="110"/>
      <c r="X353" s="110"/>
      <c r="Y353" s="110"/>
      <c r="Z353" s="110"/>
      <c r="AA353" s="110"/>
    </row>
    <row r="354" spans="12:27" s="113" customFormat="1" ht="15.95" customHeight="1">
      <c r="L354" s="172"/>
      <c r="M354" s="172"/>
      <c r="N354" s="172"/>
      <c r="O354" s="172"/>
      <c r="P354" s="110"/>
      <c r="Q354" s="110"/>
      <c r="R354" s="110"/>
      <c r="S354" s="110"/>
      <c r="T354" s="110"/>
      <c r="U354" s="110"/>
      <c r="V354" s="110"/>
      <c r="W354" s="110"/>
      <c r="X354" s="110"/>
      <c r="Y354" s="110"/>
      <c r="Z354" s="110"/>
      <c r="AA354" s="110"/>
    </row>
    <row r="355" spans="12:27" s="113" customFormat="1" ht="15.95" customHeight="1">
      <c r="L355" s="172"/>
      <c r="M355" s="172"/>
      <c r="N355" s="172"/>
      <c r="O355" s="172"/>
      <c r="P355" s="110"/>
      <c r="Q355" s="110"/>
      <c r="R355" s="110"/>
      <c r="S355" s="110"/>
      <c r="T355" s="110"/>
      <c r="U355" s="110"/>
      <c r="V355" s="110"/>
      <c r="W355" s="110"/>
      <c r="X355" s="110"/>
      <c r="Y355" s="110"/>
      <c r="Z355" s="110"/>
      <c r="AA355" s="110"/>
    </row>
    <row r="356" spans="12:27" s="113" customFormat="1" ht="15.95" customHeight="1">
      <c r="L356" s="172"/>
      <c r="M356" s="172"/>
      <c r="N356" s="172"/>
      <c r="O356" s="172"/>
      <c r="P356" s="110"/>
      <c r="Q356" s="110"/>
      <c r="R356" s="110"/>
      <c r="S356" s="110"/>
      <c r="T356" s="110"/>
      <c r="U356" s="110"/>
      <c r="V356" s="110"/>
      <c r="W356" s="110"/>
      <c r="X356" s="110"/>
      <c r="Y356" s="110"/>
      <c r="Z356" s="110"/>
      <c r="AA356" s="110"/>
    </row>
    <row r="357" spans="12:27" s="113" customFormat="1" ht="15.95" customHeight="1">
      <c r="L357" s="172"/>
      <c r="M357" s="172"/>
      <c r="N357" s="172"/>
      <c r="O357" s="172"/>
      <c r="P357" s="110"/>
      <c r="Q357" s="110"/>
      <c r="R357" s="110"/>
      <c r="S357" s="110"/>
      <c r="T357" s="110"/>
      <c r="U357" s="110"/>
      <c r="V357" s="110"/>
      <c r="W357" s="110"/>
      <c r="X357" s="110"/>
      <c r="Y357" s="110"/>
      <c r="Z357" s="110"/>
      <c r="AA357" s="110"/>
    </row>
    <row r="358" spans="12:27" s="113" customFormat="1" ht="15.95" customHeight="1">
      <c r="L358" s="172"/>
      <c r="M358" s="172"/>
      <c r="N358" s="172"/>
      <c r="O358" s="172"/>
      <c r="P358" s="110"/>
      <c r="Q358" s="110"/>
      <c r="R358" s="110"/>
      <c r="S358" s="110"/>
      <c r="T358" s="110"/>
      <c r="U358" s="110"/>
      <c r="V358" s="110"/>
      <c r="W358" s="110"/>
      <c r="X358" s="110"/>
      <c r="Y358" s="110"/>
      <c r="Z358" s="110"/>
      <c r="AA358" s="110"/>
    </row>
    <row r="359" spans="12:27" s="113" customFormat="1" ht="15.95" customHeight="1">
      <c r="L359" s="172"/>
      <c r="M359" s="172"/>
      <c r="N359" s="172"/>
      <c r="O359" s="172"/>
      <c r="P359" s="110"/>
      <c r="Q359" s="110"/>
      <c r="R359" s="110"/>
      <c r="S359" s="110"/>
      <c r="T359" s="110"/>
      <c r="U359" s="110"/>
      <c r="V359" s="110"/>
      <c r="W359" s="110"/>
      <c r="X359" s="110"/>
      <c r="Y359" s="110"/>
      <c r="Z359" s="110"/>
      <c r="AA359" s="110"/>
    </row>
    <row r="360" spans="12:27" s="113" customFormat="1" ht="15.95" customHeight="1">
      <c r="L360" s="172"/>
      <c r="M360" s="172"/>
      <c r="N360" s="172"/>
      <c r="O360" s="172"/>
      <c r="P360" s="110"/>
      <c r="Q360" s="110"/>
      <c r="R360" s="110"/>
      <c r="S360" s="110"/>
      <c r="T360" s="110"/>
      <c r="U360" s="110"/>
      <c r="V360" s="110"/>
      <c r="W360" s="110"/>
      <c r="X360" s="110"/>
      <c r="Y360" s="110"/>
      <c r="Z360" s="110"/>
      <c r="AA360" s="110"/>
    </row>
    <row r="361" spans="12:27" s="113" customFormat="1" ht="15.95" customHeight="1">
      <c r="L361" s="172"/>
      <c r="M361" s="172"/>
      <c r="N361" s="172"/>
      <c r="O361" s="172"/>
      <c r="P361" s="110"/>
      <c r="Q361" s="110"/>
      <c r="R361" s="110"/>
      <c r="S361" s="110"/>
      <c r="T361" s="110"/>
      <c r="U361" s="110"/>
      <c r="V361" s="110"/>
      <c r="W361" s="110"/>
      <c r="X361" s="110"/>
      <c r="Y361" s="110"/>
      <c r="Z361" s="110"/>
      <c r="AA361" s="110"/>
    </row>
    <row r="362" spans="12:27" s="113" customFormat="1" ht="15.95" customHeight="1">
      <c r="L362" s="172"/>
      <c r="M362" s="172"/>
      <c r="N362" s="172"/>
      <c r="O362" s="172"/>
      <c r="P362" s="110"/>
      <c r="Q362" s="110"/>
      <c r="R362" s="110"/>
      <c r="S362" s="110"/>
      <c r="T362" s="110"/>
      <c r="U362" s="110"/>
      <c r="V362" s="110"/>
      <c r="W362" s="110"/>
      <c r="X362" s="110"/>
      <c r="Y362" s="110"/>
      <c r="Z362" s="110"/>
      <c r="AA362" s="110"/>
    </row>
    <row r="363" spans="12:27" s="113" customFormat="1" ht="15.95" customHeight="1">
      <c r="L363" s="172"/>
      <c r="M363" s="172"/>
      <c r="N363" s="172"/>
      <c r="O363" s="172"/>
      <c r="P363" s="110"/>
      <c r="Q363" s="110"/>
      <c r="R363" s="110"/>
      <c r="S363" s="110"/>
      <c r="T363" s="110"/>
      <c r="U363" s="110"/>
      <c r="V363" s="110"/>
      <c r="W363" s="110"/>
      <c r="X363" s="110"/>
      <c r="Y363" s="110"/>
      <c r="Z363" s="110"/>
      <c r="AA363" s="110"/>
    </row>
    <row r="364" spans="12:27" s="113" customFormat="1" ht="15.95" customHeight="1">
      <c r="L364" s="172"/>
      <c r="M364" s="172"/>
      <c r="N364" s="172"/>
      <c r="O364" s="172"/>
      <c r="P364" s="110"/>
      <c r="Q364" s="110"/>
      <c r="R364" s="110"/>
      <c r="S364" s="110"/>
      <c r="T364" s="110"/>
      <c r="U364" s="110"/>
      <c r="V364" s="110"/>
      <c r="W364" s="110"/>
      <c r="X364" s="110"/>
      <c r="Y364" s="110"/>
      <c r="Z364" s="110"/>
      <c r="AA364" s="110"/>
    </row>
    <row r="365" spans="12:27" s="113" customFormat="1" ht="15.95" customHeight="1">
      <c r="L365" s="172"/>
      <c r="M365" s="172"/>
      <c r="N365" s="172"/>
      <c r="O365" s="172"/>
      <c r="P365" s="110"/>
      <c r="Q365" s="110"/>
      <c r="R365" s="110"/>
      <c r="S365" s="110"/>
      <c r="T365" s="110"/>
      <c r="U365" s="110"/>
      <c r="V365" s="110"/>
      <c r="W365" s="110"/>
      <c r="X365" s="110"/>
      <c r="Y365" s="110"/>
      <c r="Z365" s="110"/>
      <c r="AA365" s="110"/>
    </row>
    <row r="366" spans="12:27" s="113" customFormat="1" ht="15.95" customHeight="1">
      <c r="L366" s="172"/>
      <c r="M366" s="172"/>
      <c r="N366" s="172"/>
      <c r="O366" s="172"/>
      <c r="P366" s="110"/>
      <c r="Q366" s="110"/>
      <c r="R366" s="110"/>
      <c r="S366" s="110"/>
      <c r="T366" s="110"/>
      <c r="U366" s="110"/>
      <c r="V366" s="110"/>
      <c r="W366" s="110"/>
      <c r="X366" s="110"/>
      <c r="Y366" s="110"/>
      <c r="Z366" s="110"/>
      <c r="AA366" s="110"/>
    </row>
    <row r="367" spans="12:27" s="113" customFormat="1" ht="15.95" customHeight="1">
      <c r="L367" s="172"/>
      <c r="M367" s="172"/>
      <c r="N367" s="172"/>
      <c r="O367" s="172"/>
      <c r="P367" s="110"/>
      <c r="Q367" s="110"/>
      <c r="R367" s="110"/>
      <c r="S367" s="110"/>
      <c r="T367" s="110"/>
      <c r="U367" s="110"/>
      <c r="V367" s="110"/>
      <c r="W367" s="110"/>
      <c r="X367" s="110"/>
      <c r="Y367" s="110"/>
      <c r="Z367" s="110"/>
      <c r="AA367" s="110"/>
    </row>
    <row r="368" spans="12:27" s="113" customFormat="1" ht="15.95" customHeight="1">
      <c r="L368" s="172"/>
      <c r="M368" s="172"/>
      <c r="N368" s="172"/>
      <c r="O368" s="172"/>
      <c r="P368" s="110"/>
      <c r="Q368" s="110"/>
      <c r="R368" s="110"/>
      <c r="S368" s="110"/>
      <c r="T368" s="110"/>
      <c r="U368" s="110"/>
      <c r="V368" s="110"/>
      <c r="W368" s="110"/>
      <c r="X368" s="110"/>
      <c r="Y368" s="110"/>
      <c r="Z368" s="110"/>
      <c r="AA368" s="110"/>
    </row>
    <row r="369" spans="12:27" s="113" customFormat="1" ht="15.95" customHeight="1">
      <c r="L369" s="172"/>
      <c r="M369" s="172"/>
      <c r="N369" s="172"/>
      <c r="O369" s="172"/>
      <c r="P369" s="110"/>
      <c r="Q369" s="110"/>
      <c r="R369" s="110"/>
      <c r="S369" s="110"/>
      <c r="T369" s="110"/>
      <c r="U369" s="110"/>
      <c r="V369" s="110"/>
      <c r="W369" s="110"/>
      <c r="X369" s="110"/>
      <c r="Y369" s="110"/>
      <c r="Z369" s="110"/>
      <c r="AA369" s="110"/>
    </row>
    <row r="370" spans="12:27" s="113" customFormat="1" ht="15.95" customHeight="1">
      <c r="L370" s="172"/>
      <c r="M370" s="172"/>
      <c r="N370" s="172"/>
      <c r="O370" s="172"/>
      <c r="P370" s="110"/>
      <c r="Q370" s="110"/>
      <c r="R370" s="110"/>
      <c r="S370" s="110"/>
      <c r="T370" s="110"/>
      <c r="U370" s="110"/>
      <c r="V370" s="110"/>
      <c r="W370" s="110"/>
      <c r="X370" s="110"/>
      <c r="Y370" s="110"/>
      <c r="Z370" s="110"/>
      <c r="AA370" s="110"/>
    </row>
    <row r="371" spans="12:27" s="113" customFormat="1" ht="15.95" customHeight="1">
      <c r="L371" s="172"/>
      <c r="M371" s="172"/>
      <c r="N371" s="172"/>
      <c r="O371" s="172"/>
      <c r="P371" s="110"/>
      <c r="Q371" s="110"/>
      <c r="R371" s="110"/>
      <c r="S371" s="110"/>
      <c r="T371" s="110"/>
      <c r="U371" s="110"/>
      <c r="V371" s="110"/>
      <c r="W371" s="110"/>
      <c r="X371" s="110"/>
      <c r="Y371" s="110"/>
      <c r="Z371" s="110"/>
      <c r="AA371" s="110"/>
    </row>
    <row r="372" spans="12:27" s="113" customFormat="1" ht="15.95" customHeight="1">
      <c r="L372" s="172"/>
      <c r="M372" s="172"/>
      <c r="N372" s="172"/>
      <c r="O372" s="172"/>
      <c r="P372" s="110"/>
      <c r="Q372" s="110"/>
      <c r="R372" s="110"/>
      <c r="S372" s="110"/>
      <c r="T372" s="110"/>
      <c r="U372" s="110"/>
      <c r="V372" s="110"/>
      <c r="W372" s="110"/>
      <c r="X372" s="110"/>
      <c r="Y372" s="110"/>
      <c r="Z372" s="110"/>
      <c r="AA372" s="110"/>
    </row>
    <row r="373" spans="12:27" s="113" customFormat="1" ht="15.95" customHeight="1">
      <c r="L373" s="172"/>
      <c r="M373" s="172"/>
      <c r="N373" s="172"/>
      <c r="O373" s="172"/>
      <c r="P373" s="110"/>
      <c r="Q373" s="110"/>
      <c r="R373" s="110"/>
      <c r="S373" s="110"/>
      <c r="T373" s="110"/>
      <c r="U373" s="110"/>
      <c r="V373" s="110"/>
      <c r="W373" s="110"/>
      <c r="X373" s="110"/>
      <c r="Y373" s="110"/>
      <c r="Z373" s="110"/>
      <c r="AA373" s="110"/>
    </row>
    <row r="374" spans="12:27" s="113" customFormat="1" ht="15.95" customHeight="1">
      <c r="L374" s="172"/>
      <c r="M374" s="172"/>
      <c r="N374" s="172"/>
      <c r="O374" s="172"/>
      <c r="P374" s="110"/>
      <c r="Q374" s="110"/>
      <c r="R374" s="110"/>
      <c r="S374" s="110"/>
      <c r="T374" s="110"/>
      <c r="U374" s="110"/>
      <c r="V374" s="110"/>
      <c r="W374" s="110"/>
      <c r="X374" s="110"/>
      <c r="Y374" s="110"/>
      <c r="Z374" s="110"/>
      <c r="AA374" s="110"/>
    </row>
    <row r="375" spans="12:27" s="113" customFormat="1" ht="15.95" customHeight="1">
      <c r="L375" s="172"/>
      <c r="M375" s="172"/>
      <c r="N375" s="172"/>
      <c r="O375" s="172"/>
      <c r="P375" s="110"/>
      <c r="Q375" s="110"/>
      <c r="R375" s="110"/>
      <c r="S375" s="110"/>
      <c r="T375" s="110"/>
      <c r="U375" s="110"/>
      <c r="V375" s="110"/>
      <c r="W375" s="110"/>
      <c r="X375" s="110"/>
      <c r="Y375" s="110"/>
      <c r="Z375" s="110"/>
      <c r="AA375" s="110"/>
    </row>
    <row r="376" spans="12:27" s="113" customFormat="1" ht="15.95" customHeight="1">
      <c r="L376" s="172"/>
      <c r="M376" s="172"/>
      <c r="N376" s="172"/>
      <c r="O376" s="172"/>
      <c r="P376" s="110"/>
      <c r="Q376" s="110"/>
      <c r="R376" s="110"/>
      <c r="S376" s="110"/>
      <c r="T376" s="110"/>
      <c r="U376" s="110"/>
      <c r="V376" s="110"/>
      <c r="W376" s="110"/>
      <c r="X376" s="110"/>
      <c r="Y376" s="110"/>
      <c r="Z376" s="110"/>
      <c r="AA376" s="110"/>
    </row>
    <row r="377" spans="12:27" s="113" customFormat="1" ht="15.95" customHeight="1">
      <c r="L377" s="172"/>
      <c r="M377" s="172"/>
      <c r="N377" s="172"/>
      <c r="O377" s="172"/>
      <c r="P377" s="110"/>
      <c r="Q377" s="110"/>
      <c r="R377" s="110"/>
      <c r="S377" s="110"/>
      <c r="T377" s="110"/>
      <c r="U377" s="110"/>
      <c r="V377" s="110"/>
      <c r="W377" s="110"/>
      <c r="X377" s="110"/>
      <c r="Y377" s="110"/>
      <c r="Z377" s="110"/>
      <c r="AA377" s="110"/>
    </row>
    <row r="378" spans="12:27" s="113" customFormat="1" ht="15.95" customHeight="1">
      <c r="L378" s="172"/>
      <c r="M378" s="172"/>
      <c r="N378" s="172"/>
      <c r="O378" s="172"/>
      <c r="P378" s="110"/>
      <c r="Q378" s="110"/>
      <c r="R378" s="110"/>
      <c r="S378" s="110"/>
      <c r="T378" s="110"/>
      <c r="U378" s="110"/>
      <c r="V378" s="110"/>
      <c r="W378" s="110"/>
      <c r="X378" s="110"/>
      <c r="Y378" s="110"/>
      <c r="Z378" s="110"/>
      <c r="AA378" s="110"/>
    </row>
    <row r="379" spans="12:27" s="113" customFormat="1" ht="15.95" customHeight="1">
      <c r="L379" s="172"/>
      <c r="M379" s="172"/>
      <c r="N379" s="172"/>
      <c r="O379" s="172"/>
      <c r="P379" s="110"/>
      <c r="Q379" s="110"/>
      <c r="R379" s="110"/>
      <c r="S379" s="110"/>
      <c r="T379" s="110"/>
      <c r="U379" s="110"/>
      <c r="V379" s="110"/>
      <c r="W379" s="110"/>
      <c r="X379" s="110"/>
      <c r="Y379" s="110"/>
      <c r="Z379" s="110"/>
      <c r="AA379" s="110"/>
    </row>
    <row r="380" spans="12:27" s="113" customFormat="1" ht="15.95" customHeight="1">
      <c r="L380" s="172"/>
      <c r="M380" s="172"/>
      <c r="N380" s="172"/>
      <c r="O380" s="172"/>
      <c r="P380" s="110"/>
      <c r="Q380" s="110"/>
      <c r="R380" s="110"/>
      <c r="S380" s="110"/>
      <c r="T380" s="110"/>
      <c r="U380" s="110"/>
      <c r="V380" s="110"/>
      <c r="W380" s="110"/>
      <c r="X380" s="110"/>
      <c r="Y380" s="110"/>
      <c r="Z380" s="110"/>
      <c r="AA380" s="110"/>
    </row>
    <row r="381" spans="12:27" s="113" customFormat="1" ht="15.95" customHeight="1">
      <c r="L381" s="172"/>
      <c r="M381" s="172"/>
      <c r="N381" s="172"/>
      <c r="O381" s="172"/>
      <c r="P381" s="110"/>
      <c r="Q381" s="110"/>
      <c r="R381" s="110"/>
      <c r="S381" s="110"/>
      <c r="T381" s="110"/>
      <c r="U381" s="110"/>
      <c r="V381" s="110"/>
      <c r="W381" s="110"/>
      <c r="X381" s="110"/>
      <c r="Y381" s="110"/>
      <c r="Z381" s="110"/>
      <c r="AA381" s="110"/>
    </row>
    <row r="382" spans="12:27" s="113" customFormat="1" ht="15.95" customHeight="1">
      <c r="L382" s="172"/>
      <c r="M382" s="172"/>
      <c r="N382" s="172"/>
      <c r="O382" s="172"/>
      <c r="P382" s="110"/>
      <c r="Q382" s="110"/>
      <c r="R382" s="110"/>
      <c r="S382" s="110"/>
      <c r="T382" s="110"/>
      <c r="U382" s="110"/>
      <c r="V382" s="110"/>
      <c r="W382" s="110"/>
      <c r="X382" s="110"/>
      <c r="Y382" s="110"/>
      <c r="Z382" s="110"/>
      <c r="AA382" s="110"/>
    </row>
    <row r="383" spans="12:27" s="113" customFormat="1" ht="15.95" customHeight="1">
      <c r="L383" s="172"/>
      <c r="M383" s="172"/>
      <c r="N383" s="172"/>
      <c r="O383" s="172"/>
      <c r="P383" s="110"/>
      <c r="Q383" s="110"/>
      <c r="R383" s="110"/>
      <c r="S383" s="110"/>
      <c r="T383" s="110"/>
      <c r="U383" s="110"/>
      <c r="V383" s="110"/>
      <c r="W383" s="110"/>
      <c r="X383" s="110"/>
      <c r="Y383" s="110"/>
      <c r="Z383" s="110"/>
      <c r="AA383" s="110"/>
    </row>
    <row r="384" spans="12:27" s="113" customFormat="1" ht="15.95" customHeight="1">
      <c r="L384" s="172"/>
      <c r="M384" s="172"/>
      <c r="N384" s="172"/>
      <c r="O384" s="172"/>
      <c r="P384" s="110"/>
      <c r="Q384" s="110"/>
      <c r="R384" s="110"/>
      <c r="S384" s="110"/>
      <c r="T384" s="110"/>
      <c r="U384" s="110"/>
      <c r="V384" s="110"/>
      <c r="W384" s="110"/>
      <c r="X384" s="110"/>
      <c r="Y384" s="110"/>
      <c r="Z384" s="110"/>
      <c r="AA384" s="110"/>
    </row>
    <row r="385" spans="12:27" s="113" customFormat="1" ht="15.95" customHeight="1">
      <c r="L385" s="172"/>
      <c r="M385" s="172"/>
      <c r="N385" s="172"/>
      <c r="O385" s="172"/>
      <c r="P385" s="110"/>
      <c r="Q385" s="110"/>
      <c r="R385" s="110"/>
      <c r="S385" s="110"/>
      <c r="T385" s="110"/>
      <c r="U385" s="110"/>
      <c r="V385" s="110"/>
      <c r="W385" s="110"/>
      <c r="X385" s="110"/>
      <c r="Y385" s="110"/>
      <c r="Z385" s="110"/>
      <c r="AA385" s="110"/>
    </row>
    <row r="386" spans="12:27" s="113" customFormat="1" ht="15.95" customHeight="1">
      <c r="L386" s="172"/>
      <c r="M386" s="172"/>
      <c r="N386" s="172"/>
      <c r="O386" s="172"/>
      <c r="P386" s="110"/>
      <c r="Q386" s="110"/>
      <c r="R386" s="110"/>
      <c r="S386" s="110"/>
      <c r="T386" s="110"/>
      <c r="U386" s="110"/>
      <c r="V386" s="110"/>
      <c r="W386" s="110"/>
      <c r="X386" s="110"/>
      <c r="Y386" s="110"/>
      <c r="Z386" s="110"/>
      <c r="AA386" s="110"/>
    </row>
    <row r="387" spans="12:27" s="113" customFormat="1" ht="15.95" customHeight="1">
      <c r="L387" s="172"/>
      <c r="M387" s="172"/>
      <c r="N387" s="172"/>
      <c r="O387" s="172"/>
      <c r="P387" s="110"/>
      <c r="Q387" s="110"/>
      <c r="R387" s="110"/>
      <c r="S387" s="110"/>
      <c r="T387" s="110"/>
      <c r="U387" s="110"/>
      <c r="V387" s="110"/>
      <c r="W387" s="110"/>
      <c r="X387" s="110"/>
      <c r="Y387" s="110"/>
      <c r="Z387" s="110"/>
      <c r="AA387" s="110"/>
    </row>
    <row r="388" spans="12:27" s="113" customFormat="1" ht="15.95" customHeight="1">
      <c r="L388" s="172"/>
      <c r="M388" s="172"/>
      <c r="N388" s="172"/>
      <c r="O388" s="172"/>
      <c r="P388" s="110"/>
      <c r="Q388" s="110"/>
      <c r="R388" s="110"/>
      <c r="S388" s="110"/>
      <c r="T388" s="110"/>
      <c r="U388" s="110"/>
      <c r="V388" s="110"/>
      <c r="W388" s="110"/>
      <c r="X388" s="110"/>
      <c r="Y388" s="110"/>
      <c r="Z388" s="110"/>
      <c r="AA388" s="110"/>
    </row>
    <row r="389" spans="12:27" s="113" customFormat="1" ht="15.95" customHeight="1">
      <c r="L389" s="172"/>
      <c r="M389" s="172"/>
      <c r="N389" s="172"/>
      <c r="O389" s="172"/>
      <c r="P389" s="110"/>
      <c r="Q389" s="110"/>
      <c r="R389" s="110"/>
      <c r="S389" s="110"/>
      <c r="T389" s="110"/>
      <c r="U389" s="110"/>
      <c r="V389" s="110"/>
      <c r="W389" s="110"/>
      <c r="X389" s="110"/>
      <c r="Y389" s="110"/>
      <c r="Z389" s="110"/>
      <c r="AA389" s="110"/>
    </row>
    <row r="390" spans="12:27" s="113" customFormat="1" ht="15.95" customHeight="1">
      <c r="L390" s="172"/>
      <c r="M390" s="172"/>
      <c r="N390" s="172"/>
      <c r="O390" s="172"/>
      <c r="P390" s="110"/>
      <c r="Q390" s="110"/>
      <c r="R390" s="110"/>
      <c r="S390" s="110"/>
      <c r="T390" s="110"/>
      <c r="U390" s="110"/>
      <c r="V390" s="110"/>
      <c r="W390" s="110"/>
      <c r="X390" s="110"/>
      <c r="Y390" s="110"/>
      <c r="Z390" s="110"/>
      <c r="AA390" s="110"/>
    </row>
    <row r="391" spans="12:27" s="113" customFormat="1" ht="15.95" customHeight="1">
      <c r="L391" s="172"/>
      <c r="M391" s="172"/>
      <c r="N391" s="172"/>
      <c r="O391" s="172"/>
      <c r="P391" s="110"/>
      <c r="Q391" s="110"/>
      <c r="R391" s="110"/>
      <c r="S391" s="110"/>
      <c r="T391" s="110"/>
      <c r="U391" s="110"/>
      <c r="V391" s="110"/>
      <c r="W391" s="110"/>
      <c r="X391" s="110"/>
      <c r="Y391" s="110"/>
      <c r="Z391" s="110"/>
      <c r="AA391" s="110"/>
    </row>
    <row r="392" spans="12:27" s="113" customFormat="1" ht="15.95" customHeight="1">
      <c r="L392" s="172"/>
      <c r="M392" s="172"/>
      <c r="N392" s="172"/>
      <c r="O392" s="172"/>
      <c r="P392" s="110"/>
      <c r="Q392" s="110"/>
      <c r="R392" s="110"/>
      <c r="S392" s="110"/>
      <c r="T392" s="110"/>
      <c r="U392" s="110"/>
      <c r="V392" s="110"/>
      <c r="W392" s="110"/>
      <c r="X392" s="110"/>
      <c r="Y392" s="110"/>
      <c r="Z392" s="110"/>
      <c r="AA392" s="110"/>
    </row>
    <row r="393" spans="12:27" s="113" customFormat="1" ht="15.95" customHeight="1">
      <c r="L393" s="172"/>
      <c r="M393" s="172"/>
      <c r="N393" s="172"/>
      <c r="O393" s="172"/>
      <c r="P393" s="110"/>
      <c r="Q393" s="110"/>
      <c r="R393" s="110"/>
      <c r="S393" s="110"/>
      <c r="T393" s="110"/>
      <c r="U393" s="110"/>
      <c r="V393" s="110"/>
      <c r="W393" s="110"/>
      <c r="X393" s="110"/>
      <c r="Y393" s="110"/>
      <c r="Z393" s="110"/>
      <c r="AA393" s="110"/>
    </row>
    <row r="394" spans="12:27" s="113" customFormat="1" ht="15.95" customHeight="1">
      <c r="L394" s="172"/>
      <c r="M394" s="172"/>
      <c r="N394" s="172"/>
      <c r="O394" s="172"/>
      <c r="P394" s="110"/>
      <c r="Q394" s="110"/>
      <c r="R394" s="110"/>
      <c r="S394" s="110"/>
      <c r="T394" s="110"/>
      <c r="U394" s="110"/>
      <c r="V394" s="110"/>
      <c r="W394" s="110"/>
      <c r="X394" s="110"/>
      <c r="Y394" s="110"/>
      <c r="Z394" s="110"/>
      <c r="AA394" s="110"/>
    </row>
    <row r="395" spans="12:27" s="113" customFormat="1" ht="15.95" customHeight="1">
      <c r="L395" s="172"/>
      <c r="M395" s="172"/>
      <c r="N395" s="172"/>
      <c r="O395" s="172"/>
      <c r="P395" s="110"/>
      <c r="Q395" s="110"/>
      <c r="R395" s="110"/>
      <c r="S395" s="110"/>
      <c r="T395" s="110"/>
      <c r="U395" s="110"/>
      <c r="V395" s="110"/>
      <c r="W395" s="110"/>
      <c r="X395" s="110"/>
      <c r="Y395" s="110"/>
      <c r="Z395" s="110"/>
      <c r="AA395" s="110"/>
    </row>
    <row r="396" spans="12:27" s="113" customFormat="1" ht="15.95" customHeight="1">
      <c r="L396" s="172"/>
      <c r="M396" s="172"/>
      <c r="N396" s="172"/>
      <c r="O396" s="172"/>
      <c r="P396" s="110"/>
      <c r="Q396" s="110"/>
      <c r="R396" s="110"/>
      <c r="S396" s="110"/>
      <c r="T396" s="110"/>
      <c r="U396" s="110"/>
      <c r="V396" s="110"/>
      <c r="W396" s="110"/>
      <c r="X396" s="110"/>
      <c r="Y396" s="110"/>
      <c r="Z396" s="110"/>
      <c r="AA396" s="110"/>
    </row>
    <row r="397" spans="12:27" s="113" customFormat="1" ht="15.95" customHeight="1">
      <c r="L397" s="172"/>
      <c r="M397" s="172"/>
      <c r="N397" s="172"/>
      <c r="O397" s="172"/>
      <c r="P397" s="110"/>
      <c r="Q397" s="110"/>
      <c r="R397" s="110"/>
      <c r="S397" s="110"/>
      <c r="T397" s="110"/>
      <c r="U397" s="110"/>
      <c r="V397" s="110"/>
      <c r="W397" s="110"/>
      <c r="X397" s="110"/>
      <c r="Y397" s="110"/>
      <c r="Z397" s="110"/>
      <c r="AA397" s="110"/>
    </row>
    <row r="398" spans="12:27" s="113" customFormat="1" ht="15.95" customHeight="1">
      <c r="L398" s="172"/>
      <c r="M398" s="172"/>
      <c r="N398" s="172"/>
      <c r="O398" s="172"/>
      <c r="P398" s="110"/>
      <c r="Q398" s="110"/>
      <c r="R398" s="110"/>
      <c r="S398" s="110"/>
      <c r="T398" s="110"/>
      <c r="U398" s="110"/>
      <c r="V398" s="110"/>
      <c r="W398" s="110"/>
      <c r="X398" s="110"/>
      <c r="Y398" s="110"/>
      <c r="Z398" s="110"/>
      <c r="AA398" s="110"/>
    </row>
    <row r="399" spans="12:27" s="113" customFormat="1" ht="15.95" customHeight="1">
      <c r="L399" s="172"/>
      <c r="M399" s="172"/>
      <c r="N399" s="172"/>
      <c r="O399" s="172"/>
      <c r="P399" s="110"/>
      <c r="Q399" s="110"/>
      <c r="R399" s="110"/>
      <c r="S399" s="110"/>
      <c r="T399" s="110"/>
      <c r="U399" s="110"/>
      <c r="V399" s="110"/>
      <c r="W399" s="110"/>
      <c r="X399" s="110"/>
      <c r="Y399" s="110"/>
      <c r="Z399" s="110"/>
      <c r="AA399" s="110"/>
    </row>
    <row r="400" spans="12:27" s="113" customFormat="1" ht="15.95" customHeight="1">
      <c r="L400" s="172"/>
      <c r="M400" s="172"/>
      <c r="N400" s="172"/>
      <c r="O400" s="172"/>
      <c r="P400" s="110"/>
      <c r="Q400" s="110"/>
      <c r="R400" s="110"/>
      <c r="S400" s="110"/>
      <c r="T400" s="110"/>
      <c r="U400" s="110"/>
      <c r="V400" s="110"/>
      <c r="W400" s="110"/>
      <c r="X400" s="110"/>
      <c r="Y400" s="110"/>
      <c r="Z400" s="110"/>
      <c r="AA400" s="110"/>
    </row>
    <row r="401" spans="12:27" s="113" customFormat="1" ht="15.95" customHeight="1">
      <c r="L401" s="172"/>
      <c r="M401" s="172"/>
      <c r="N401" s="172"/>
      <c r="O401" s="172"/>
      <c r="P401" s="110"/>
      <c r="Q401" s="110"/>
      <c r="R401" s="110"/>
      <c r="S401" s="110"/>
      <c r="T401" s="110"/>
      <c r="U401" s="110"/>
      <c r="V401" s="110"/>
      <c r="W401" s="110"/>
      <c r="X401" s="110"/>
      <c r="Y401" s="110"/>
      <c r="Z401" s="110"/>
      <c r="AA401" s="110"/>
    </row>
    <row r="402" spans="12:27" s="113" customFormat="1" ht="15.95" customHeight="1">
      <c r="L402" s="172"/>
      <c r="M402" s="172"/>
      <c r="N402" s="172"/>
      <c r="O402" s="172"/>
      <c r="P402" s="110"/>
      <c r="Q402" s="110"/>
      <c r="R402" s="110"/>
      <c r="S402" s="110"/>
      <c r="T402" s="110"/>
      <c r="U402" s="110"/>
      <c r="V402" s="110"/>
      <c r="W402" s="110"/>
      <c r="X402" s="110"/>
      <c r="Y402" s="110"/>
      <c r="Z402" s="110"/>
      <c r="AA402" s="110"/>
    </row>
    <row r="403" spans="12:27" s="113" customFormat="1" ht="15.95" customHeight="1">
      <c r="L403" s="172"/>
      <c r="M403" s="172"/>
      <c r="N403" s="172"/>
      <c r="O403" s="172"/>
      <c r="P403" s="110"/>
      <c r="Q403" s="110"/>
      <c r="R403" s="110"/>
      <c r="S403" s="110"/>
      <c r="T403" s="110"/>
      <c r="U403" s="110"/>
      <c r="V403" s="110"/>
      <c r="W403" s="110"/>
      <c r="X403" s="110"/>
      <c r="Y403" s="110"/>
      <c r="Z403" s="110"/>
      <c r="AA403" s="110"/>
    </row>
    <row r="404" spans="12:27" s="113" customFormat="1" ht="15.95" customHeight="1">
      <c r="L404" s="172"/>
      <c r="M404" s="172"/>
      <c r="N404" s="172"/>
      <c r="O404" s="172"/>
      <c r="P404" s="110"/>
      <c r="Q404" s="110"/>
      <c r="R404" s="110"/>
      <c r="S404" s="110"/>
      <c r="T404" s="110"/>
      <c r="U404" s="110"/>
      <c r="V404" s="110"/>
      <c r="W404" s="110"/>
      <c r="X404" s="110"/>
      <c r="Y404" s="110"/>
      <c r="Z404" s="110"/>
      <c r="AA404" s="110"/>
    </row>
    <row r="405" spans="12:27" s="113" customFormat="1" ht="15.95" customHeight="1">
      <c r="L405" s="172"/>
      <c r="M405" s="172"/>
      <c r="N405" s="172"/>
      <c r="O405" s="172"/>
      <c r="P405" s="110"/>
      <c r="Q405" s="110"/>
      <c r="R405" s="110"/>
      <c r="S405" s="110"/>
      <c r="T405" s="110"/>
      <c r="U405" s="110"/>
      <c r="V405" s="110"/>
      <c r="W405" s="110"/>
      <c r="X405" s="110"/>
      <c r="Y405" s="110"/>
      <c r="Z405" s="110"/>
      <c r="AA405" s="110"/>
    </row>
    <row r="406" spans="12:27" s="113" customFormat="1" ht="15.95" customHeight="1">
      <c r="L406" s="172"/>
      <c r="M406" s="172"/>
      <c r="N406" s="172"/>
      <c r="O406" s="172"/>
      <c r="P406" s="110"/>
      <c r="Q406" s="110"/>
      <c r="R406" s="110"/>
      <c r="S406" s="110"/>
      <c r="T406" s="110"/>
      <c r="U406" s="110"/>
      <c r="V406" s="110"/>
      <c r="W406" s="110"/>
      <c r="X406" s="110"/>
      <c r="Y406" s="110"/>
      <c r="Z406" s="110"/>
      <c r="AA406" s="110"/>
    </row>
    <row r="407" spans="12:27" s="113" customFormat="1" ht="15.95" customHeight="1">
      <c r="L407" s="172"/>
      <c r="M407" s="172"/>
      <c r="N407" s="172"/>
      <c r="O407" s="172"/>
      <c r="P407" s="110"/>
      <c r="Q407" s="110"/>
      <c r="R407" s="110"/>
      <c r="S407" s="110"/>
      <c r="T407" s="110"/>
      <c r="U407" s="110"/>
      <c r="V407" s="110"/>
      <c r="W407" s="110"/>
      <c r="X407" s="110"/>
      <c r="Y407" s="110"/>
      <c r="Z407" s="110"/>
      <c r="AA407" s="110"/>
    </row>
    <row r="408" spans="12:27" s="113" customFormat="1" ht="15.95" customHeight="1">
      <c r="L408" s="172"/>
      <c r="M408" s="172"/>
      <c r="N408" s="172"/>
      <c r="O408" s="172"/>
      <c r="P408" s="110"/>
      <c r="Q408" s="110"/>
      <c r="R408" s="110"/>
      <c r="S408" s="110"/>
      <c r="T408" s="110"/>
      <c r="U408" s="110"/>
      <c r="V408" s="110"/>
      <c r="W408" s="110"/>
      <c r="X408" s="110"/>
      <c r="Y408" s="110"/>
      <c r="Z408" s="110"/>
      <c r="AA408" s="110"/>
    </row>
    <row r="409" spans="12:27" s="113" customFormat="1" ht="15.95" customHeight="1">
      <c r="L409" s="172"/>
      <c r="M409" s="172"/>
      <c r="N409" s="172"/>
      <c r="O409" s="172"/>
      <c r="P409" s="110"/>
      <c r="Q409" s="110"/>
      <c r="R409" s="110"/>
      <c r="S409" s="110"/>
      <c r="T409" s="110"/>
      <c r="U409" s="110"/>
      <c r="V409" s="110"/>
      <c r="W409" s="110"/>
      <c r="X409" s="110"/>
      <c r="Y409" s="110"/>
      <c r="Z409" s="110"/>
      <c r="AA409" s="110"/>
    </row>
    <row r="410" spans="12:27" s="113" customFormat="1" ht="15.95" customHeight="1">
      <c r="L410" s="172"/>
      <c r="M410" s="172"/>
      <c r="N410" s="172"/>
      <c r="O410" s="172"/>
      <c r="P410" s="110"/>
      <c r="Q410" s="110"/>
      <c r="R410" s="110"/>
      <c r="S410" s="110"/>
      <c r="T410" s="110"/>
      <c r="U410" s="110"/>
      <c r="V410" s="110"/>
      <c r="W410" s="110"/>
      <c r="X410" s="110"/>
      <c r="Y410" s="110"/>
      <c r="Z410" s="110"/>
      <c r="AA410" s="110"/>
    </row>
    <row r="411" spans="12:27" s="113" customFormat="1" ht="15.95" customHeight="1">
      <c r="L411" s="172"/>
      <c r="M411" s="172"/>
      <c r="N411" s="172"/>
      <c r="O411" s="172"/>
      <c r="P411" s="110"/>
      <c r="Q411" s="110"/>
      <c r="R411" s="110"/>
      <c r="S411" s="110"/>
      <c r="T411" s="110"/>
      <c r="U411" s="110"/>
      <c r="V411" s="110"/>
      <c r="W411" s="110"/>
      <c r="X411" s="110"/>
      <c r="Y411" s="110"/>
      <c r="Z411" s="110"/>
      <c r="AA411" s="110"/>
    </row>
    <row r="412" spans="12:27" s="113" customFormat="1" ht="15.95" customHeight="1">
      <c r="L412" s="172"/>
      <c r="M412" s="172"/>
      <c r="N412" s="172"/>
      <c r="O412" s="172"/>
      <c r="P412" s="110"/>
      <c r="Q412" s="110"/>
      <c r="R412" s="110"/>
      <c r="S412" s="110"/>
      <c r="T412" s="110"/>
      <c r="U412" s="110"/>
      <c r="V412" s="110"/>
      <c r="W412" s="110"/>
      <c r="X412" s="110"/>
      <c r="Y412" s="110"/>
      <c r="Z412" s="110"/>
      <c r="AA412" s="110"/>
    </row>
    <row r="413" spans="12:27" s="113" customFormat="1" ht="15.95" customHeight="1">
      <c r="L413" s="172"/>
      <c r="M413" s="172"/>
      <c r="N413" s="172"/>
      <c r="O413" s="172"/>
      <c r="P413" s="110"/>
      <c r="Q413" s="110"/>
      <c r="R413" s="110"/>
      <c r="S413" s="110"/>
      <c r="T413" s="110"/>
      <c r="U413" s="110"/>
      <c r="V413" s="110"/>
      <c r="W413" s="110"/>
      <c r="X413" s="110"/>
      <c r="Y413" s="110"/>
      <c r="Z413" s="110"/>
      <c r="AA413" s="110"/>
    </row>
    <row r="414" spans="12:27" s="113" customFormat="1" ht="15.95" customHeight="1">
      <c r="L414" s="172"/>
      <c r="M414" s="172"/>
      <c r="N414" s="172"/>
      <c r="O414" s="172"/>
      <c r="P414" s="110"/>
      <c r="Q414" s="110"/>
      <c r="R414" s="110"/>
      <c r="S414" s="110"/>
      <c r="T414" s="110"/>
      <c r="U414" s="110"/>
      <c r="V414" s="110"/>
      <c r="W414" s="110"/>
      <c r="X414" s="110"/>
      <c r="Y414" s="110"/>
      <c r="Z414" s="110"/>
      <c r="AA414" s="110"/>
    </row>
    <row r="415" spans="12:27" s="113" customFormat="1" ht="15.95" customHeight="1">
      <c r="L415" s="172"/>
      <c r="M415" s="172"/>
      <c r="N415" s="172"/>
      <c r="O415" s="172"/>
      <c r="P415" s="110"/>
      <c r="Q415" s="110"/>
      <c r="R415" s="110"/>
      <c r="S415" s="110"/>
      <c r="T415" s="110"/>
      <c r="U415" s="110"/>
      <c r="V415" s="110"/>
      <c r="W415" s="110"/>
      <c r="X415" s="110"/>
      <c r="Y415" s="110"/>
      <c r="Z415" s="110"/>
      <c r="AA415" s="110"/>
    </row>
    <row r="416" spans="12:27" s="113" customFormat="1" ht="15.95" customHeight="1">
      <c r="L416" s="172"/>
      <c r="M416" s="172"/>
      <c r="N416" s="172"/>
      <c r="O416" s="172"/>
      <c r="P416" s="110"/>
      <c r="Q416" s="110"/>
      <c r="R416" s="110"/>
      <c r="S416" s="110"/>
      <c r="T416" s="110"/>
      <c r="U416" s="110"/>
      <c r="V416" s="110"/>
      <c r="W416" s="110"/>
      <c r="X416" s="110"/>
      <c r="Y416" s="110"/>
      <c r="Z416" s="110"/>
      <c r="AA416" s="110"/>
    </row>
    <row r="417" spans="12:27" s="113" customFormat="1" ht="15.95" customHeight="1">
      <c r="L417" s="172"/>
      <c r="M417" s="172"/>
      <c r="N417" s="172"/>
      <c r="O417" s="172"/>
      <c r="P417" s="110"/>
      <c r="Q417" s="110"/>
      <c r="R417" s="110"/>
      <c r="S417" s="110"/>
      <c r="T417" s="110"/>
      <c r="U417" s="110"/>
      <c r="V417" s="110"/>
      <c r="W417" s="110"/>
      <c r="X417" s="110"/>
      <c r="Y417" s="110"/>
      <c r="Z417" s="110"/>
      <c r="AA417" s="110"/>
    </row>
    <row r="418" spans="12:27" s="113" customFormat="1" ht="15.95" customHeight="1">
      <c r="L418" s="172"/>
      <c r="M418" s="172"/>
      <c r="N418" s="172"/>
      <c r="O418" s="172"/>
      <c r="P418" s="110"/>
      <c r="Q418" s="110"/>
      <c r="R418" s="110"/>
      <c r="S418" s="110"/>
      <c r="T418" s="110"/>
      <c r="U418" s="110"/>
      <c r="V418" s="110"/>
      <c r="W418" s="110"/>
      <c r="X418" s="110"/>
      <c r="Y418" s="110"/>
      <c r="Z418" s="110"/>
      <c r="AA418" s="110"/>
    </row>
    <row r="419" spans="12:27" s="113" customFormat="1" ht="15.95" customHeight="1">
      <c r="L419" s="172"/>
      <c r="M419" s="172"/>
      <c r="N419" s="172"/>
      <c r="O419" s="172"/>
      <c r="P419" s="110"/>
      <c r="Q419" s="110"/>
      <c r="R419" s="110"/>
      <c r="S419" s="110"/>
      <c r="T419" s="110"/>
      <c r="U419" s="110"/>
      <c r="V419" s="110"/>
      <c r="W419" s="110"/>
      <c r="X419" s="110"/>
      <c r="Y419" s="110"/>
      <c r="Z419" s="110"/>
      <c r="AA419" s="110"/>
    </row>
    <row r="420" spans="12:27" s="113" customFormat="1" ht="15.95" customHeight="1">
      <c r="L420" s="172"/>
      <c r="M420" s="172"/>
      <c r="N420" s="172"/>
      <c r="O420" s="172"/>
      <c r="P420" s="110"/>
      <c r="Q420" s="110"/>
      <c r="R420" s="110"/>
      <c r="S420" s="110"/>
      <c r="T420" s="110"/>
      <c r="U420" s="110"/>
      <c r="V420" s="110"/>
      <c r="W420" s="110"/>
      <c r="X420" s="110"/>
      <c r="Y420" s="110"/>
      <c r="Z420" s="110"/>
      <c r="AA420" s="110"/>
    </row>
    <row r="421" spans="12:27" s="113" customFormat="1" ht="15.95" customHeight="1">
      <c r="L421" s="172"/>
      <c r="M421" s="172"/>
      <c r="N421" s="172"/>
      <c r="O421" s="172"/>
      <c r="P421" s="110"/>
      <c r="Q421" s="110"/>
      <c r="R421" s="110"/>
      <c r="S421" s="110"/>
      <c r="T421" s="110"/>
      <c r="U421" s="110"/>
      <c r="V421" s="110"/>
      <c r="W421" s="110"/>
      <c r="X421" s="110"/>
      <c r="Y421" s="110"/>
      <c r="Z421" s="110"/>
      <c r="AA421" s="110"/>
    </row>
    <row r="422" spans="12:27" s="113" customFormat="1" ht="15.95" customHeight="1">
      <c r="L422" s="172"/>
      <c r="M422" s="172"/>
      <c r="N422" s="172"/>
      <c r="O422" s="172"/>
      <c r="P422" s="110"/>
      <c r="Q422" s="110"/>
      <c r="R422" s="110"/>
      <c r="S422" s="110"/>
      <c r="T422" s="110"/>
      <c r="U422" s="110"/>
      <c r="V422" s="110"/>
      <c r="W422" s="110"/>
      <c r="X422" s="110"/>
      <c r="Y422" s="110"/>
      <c r="Z422" s="110"/>
      <c r="AA422" s="110"/>
    </row>
    <row r="423" spans="12:27" s="113" customFormat="1" ht="15.95" customHeight="1">
      <c r="L423" s="172"/>
      <c r="M423" s="172"/>
      <c r="N423" s="172"/>
      <c r="O423" s="172"/>
      <c r="P423" s="110"/>
      <c r="Q423" s="110"/>
      <c r="R423" s="110"/>
      <c r="S423" s="110"/>
      <c r="T423" s="110"/>
      <c r="U423" s="110"/>
      <c r="V423" s="110"/>
      <c r="W423" s="110"/>
      <c r="X423" s="110"/>
      <c r="Y423" s="110"/>
      <c r="Z423" s="110"/>
      <c r="AA423" s="110"/>
    </row>
    <row r="424" spans="12:27" s="113" customFormat="1" ht="15.95" customHeight="1">
      <c r="L424" s="172"/>
      <c r="M424" s="172"/>
      <c r="N424" s="172"/>
      <c r="O424" s="172"/>
      <c r="P424" s="110"/>
      <c r="Q424" s="110"/>
      <c r="R424" s="110"/>
      <c r="S424" s="110"/>
      <c r="T424" s="110"/>
      <c r="U424" s="110"/>
      <c r="V424" s="110"/>
      <c r="W424" s="110"/>
      <c r="X424" s="110"/>
      <c r="Y424" s="110"/>
      <c r="Z424" s="110"/>
      <c r="AA424" s="110"/>
    </row>
    <row r="425" spans="12:27" s="113" customFormat="1" ht="15.95" customHeight="1">
      <c r="L425" s="172"/>
      <c r="M425" s="172"/>
      <c r="N425" s="172"/>
      <c r="O425" s="172"/>
      <c r="P425" s="110"/>
      <c r="Q425" s="110"/>
      <c r="R425" s="110"/>
      <c r="S425" s="110"/>
      <c r="T425" s="110"/>
      <c r="U425" s="110"/>
      <c r="V425" s="110"/>
      <c r="W425" s="110"/>
      <c r="X425" s="110"/>
      <c r="Y425" s="110"/>
      <c r="Z425" s="110"/>
      <c r="AA425" s="110"/>
    </row>
    <row r="426" spans="12:27" s="113" customFormat="1" ht="15.95" customHeight="1">
      <c r="L426" s="172"/>
      <c r="M426" s="172"/>
      <c r="N426" s="172"/>
      <c r="O426" s="172"/>
      <c r="P426" s="110"/>
      <c r="Q426" s="110"/>
      <c r="R426" s="110"/>
      <c r="S426" s="110"/>
      <c r="T426" s="110"/>
      <c r="U426" s="110"/>
      <c r="V426" s="110"/>
      <c r="W426" s="110"/>
      <c r="X426" s="110"/>
      <c r="Y426" s="110"/>
      <c r="Z426" s="110"/>
      <c r="AA426" s="110"/>
    </row>
    <row r="427" spans="12:27" s="113" customFormat="1" ht="15.95" customHeight="1">
      <c r="L427" s="172"/>
      <c r="M427" s="172"/>
      <c r="N427" s="172"/>
      <c r="O427" s="172"/>
      <c r="P427" s="110"/>
      <c r="Q427" s="110"/>
      <c r="R427" s="110"/>
      <c r="S427" s="110"/>
      <c r="T427" s="110"/>
      <c r="U427" s="110"/>
      <c r="V427" s="110"/>
      <c r="W427" s="110"/>
      <c r="X427" s="110"/>
      <c r="Y427" s="110"/>
      <c r="Z427" s="110"/>
      <c r="AA427" s="110"/>
    </row>
    <row r="428" spans="12:27" s="113" customFormat="1" ht="15.95" customHeight="1">
      <c r="L428" s="172"/>
      <c r="M428" s="172"/>
      <c r="N428" s="172"/>
      <c r="O428" s="172"/>
      <c r="P428" s="110"/>
      <c r="Q428" s="110"/>
      <c r="R428" s="110"/>
      <c r="S428" s="110"/>
      <c r="T428" s="110"/>
      <c r="U428" s="110"/>
      <c r="V428" s="110"/>
      <c r="W428" s="110"/>
      <c r="X428" s="110"/>
      <c r="Y428" s="110"/>
      <c r="Z428" s="110"/>
      <c r="AA428" s="110"/>
    </row>
    <row r="429" spans="12:27" s="113" customFormat="1" ht="15.95" customHeight="1">
      <c r="L429" s="172"/>
      <c r="M429" s="172"/>
      <c r="N429" s="172"/>
      <c r="O429" s="172"/>
      <c r="P429" s="110"/>
      <c r="Q429" s="110"/>
      <c r="R429" s="110"/>
      <c r="S429" s="110"/>
      <c r="T429" s="110"/>
      <c r="U429" s="110"/>
      <c r="V429" s="110"/>
      <c r="W429" s="110"/>
      <c r="X429" s="110"/>
      <c r="Y429" s="110"/>
      <c r="Z429" s="110"/>
      <c r="AA429" s="110"/>
    </row>
    <row r="430" spans="12:27" s="113" customFormat="1" ht="15.95" customHeight="1">
      <c r="L430" s="172"/>
      <c r="M430" s="172"/>
      <c r="N430" s="172"/>
      <c r="O430" s="172"/>
      <c r="P430" s="110"/>
      <c r="Q430" s="110"/>
      <c r="R430" s="110"/>
      <c r="S430" s="110"/>
      <c r="T430" s="110"/>
      <c r="U430" s="110"/>
      <c r="V430" s="110"/>
      <c r="W430" s="110"/>
      <c r="X430" s="110"/>
      <c r="Y430" s="110"/>
      <c r="Z430" s="110"/>
      <c r="AA430" s="110"/>
    </row>
    <row r="431" spans="12:27" s="113" customFormat="1" ht="15.95" customHeight="1">
      <c r="L431" s="172"/>
      <c r="M431" s="172"/>
      <c r="N431" s="172"/>
      <c r="O431" s="172"/>
      <c r="P431" s="110"/>
      <c r="Q431" s="110"/>
      <c r="R431" s="110"/>
      <c r="S431" s="110"/>
      <c r="T431" s="110"/>
      <c r="U431" s="110"/>
      <c r="V431" s="110"/>
      <c r="W431" s="110"/>
      <c r="X431" s="110"/>
      <c r="Y431" s="110"/>
      <c r="Z431" s="110"/>
      <c r="AA431" s="110"/>
    </row>
    <row r="432" spans="12:27" s="113" customFormat="1" ht="15.95" customHeight="1">
      <c r="L432" s="172"/>
      <c r="M432" s="172"/>
      <c r="N432" s="172"/>
      <c r="O432" s="172"/>
      <c r="P432" s="110"/>
      <c r="Q432" s="110"/>
      <c r="R432" s="110"/>
      <c r="S432" s="110"/>
      <c r="T432" s="110"/>
      <c r="U432" s="110"/>
      <c r="V432" s="110"/>
      <c r="W432" s="110"/>
      <c r="X432" s="110"/>
      <c r="Y432" s="110"/>
      <c r="Z432" s="110"/>
      <c r="AA432" s="110"/>
    </row>
    <row r="433" spans="12:27" s="113" customFormat="1" ht="15.95" customHeight="1">
      <c r="L433" s="172"/>
      <c r="M433" s="172"/>
      <c r="N433" s="172"/>
      <c r="O433" s="172"/>
      <c r="P433" s="110"/>
      <c r="Q433" s="110"/>
      <c r="R433" s="110"/>
      <c r="S433" s="110"/>
      <c r="T433" s="110"/>
      <c r="U433" s="110"/>
      <c r="V433" s="110"/>
      <c r="W433" s="110"/>
      <c r="X433" s="110"/>
      <c r="Y433" s="110"/>
      <c r="Z433" s="110"/>
      <c r="AA433" s="110"/>
    </row>
    <row r="434" spans="12:27" s="113" customFormat="1" ht="15.95" customHeight="1">
      <c r="L434" s="172"/>
      <c r="M434" s="172"/>
      <c r="N434" s="172"/>
      <c r="O434" s="172"/>
      <c r="P434" s="110"/>
      <c r="Q434" s="110"/>
      <c r="R434" s="110"/>
      <c r="S434" s="110"/>
      <c r="T434" s="110"/>
      <c r="U434" s="110"/>
      <c r="V434" s="110"/>
      <c r="W434" s="110"/>
      <c r="X434" s="110"/>
      <c r="Y434" s="110"/>
      <c r="Z434" s="110"/>
      <c r="AA434" s="110"/>
    </row>
    <row r="435" spans="12:27" s="113" customFormat="1" ht="15.95" customHeight="1">
      <c r="L435" s="172"/>
      <c r="M435" s="172"/>
      <c r="N435" s="172"/>
      <c r="O435" s="172"/>
      <c r="P435" s="110"/>
      <c r="Q435" s="110"/>
      <c r="R435" s="110"/>
      <c r="S435" s="110"/>
      <c r="T435" s="110"/>
      <c r="U435" s="110"/>
      <c r="V435" s="110"/>
      <c r="W435" s="110"/>
      <c r="X435" s="110"/>
      <c r="Y435" s="110"/>
      <c r="Z435" s="110"/>
      <c r="AA435" s="110"/>
    </row>
    <row r="436" spans="12:27" s="113" customFormat="1" ht="15.95" customHeight="1">
      <c r="L436" s="172"/>
      <c r="M436" s="172"/>
      <c r="N436" s="172"/>
      <c r="O436" s="172"/>
      <c r="P436" s="110"/>
      <c r="Q436" s="110"/>
      <c r="R436" s="110"/>
      <c r="S436" s="110"/>
      <c r="T436" s="110"/>
      <c r="U436" s="110"/>
      <c r="V436" s="110"/>
      <c r="W436" s="110"/>
      <c r="X436" s="110"/>
      <c r="Y436" s="110"/>
      <c r="Z436" s="110"/>
      <c r="AA436" s="110"/>
    </row>
    <row r="437" spans="12:27" s="113" customFormat="1" ht="15.95" customHeight="1">
      <c r="L437" s="172"/>
      <c r="M437" s="172"/>
      <c r="N437" s="172"/>
      <c r="O437" s="172"/>
      <c r="P437" s="110"/>
      <c r="Q437" s="110"/>
      <c r="R437" s="110"/>
      <c r="S437" s="110"/>
      <c r="T437" s="110"/>
      <c r="U437" s="110"/>
      <c r="V437" s="110"/>
      <c r="W437" s="110"/>
      <c r="X437" s="110"/>
      <c r="Y437" s="110"/>
      <c r="Z437" s="110"/>
      <c r="AA437" s="110"/>
    </row>
    <row r="438" spans="12:27" s="113" customFormat="1" ht="15.95" customHeight="1">
      <c r="L438" s="172"/>
      <c r="M438" s="172"/>
      <c r="N438" s="172"/>
      <c r="O438" s="172"/>
      <c r="P438" s="110"/>
      <c r="Q438" s="110"/>
      <c r="R438" s="110"/>
      <c r="S438" s="110"/>
      <c r="T438" s="110"/>
      <c r="U438" s="110"/>
      <c r="V438" s="110"/>
      <c r="W438" s="110"/>
      <c r="X438" s="110"/>
      <c r="Y438" s="110"/>
      <c r="Z438" s="110"/>
      <c r="AA438" s="110"/>
    </row>
    <row r="439" spans="12:27" s="113" customFormat="1" ht="15.95" customHeight="1">
      <c r="L439" s="172"/>
      <c r="M439" s="172"/>
      <c r="N439" s="172"/>
      <c r="O439" s="172"/>
      <c r="P439" s="110"/>
      <c r="Q439" s="110"/>
      <c r="R439" s="110"/>
      <c r="S439" s="110"/>
      <c r="T439" s="110"/>
      <c r="U439" s="110"/>
      <c r="V439" s="110"/>
      <c r="W439" s="110"/>
      <c r="X439" s="110"/>
      <c r="Y439" s="110"/>
      <c r="Z439" s="110"/>
      <c r="AA439" s="110"/>
    </row>
    <row r="440" spans="12:27" s="113" customFormat="1" ht="15.95" customHeight="1">
      <c r="L440" s="172"/>
      <c r="M440" s="172"/>
      <c r="N440" s="172"/>
      <c r="O440" s="172"/>
      <c r="P440" s="110"/>
      <c r="Q440" s="110"/>
      <c r="R440" s="110"/>
      <c r="S440" s="110"/>
      <c r="T440" s="110"/>
      <c r="U440" s="110"/>
      <c r="V440" s="110"/>
      <c r="W440" s="110"/>
      <c r="X440" s="110"/>
      <c r="Y440" s="110"/>
      <c r="Z440" s="110"/>
      <c r="AA440" s="110"/>
    </row>
    <row r="441" spans="12:27" s="113" customFormat="1" ht="15.95" customHeight="1">
      <c r="L441" s="172"/>
      <c r="M441" s="172"/>
      <c r="N441" s="172"/>
      <c r="O441" s="172"/>
      <c r="P441" s="110"/>
      <c r="Q441" s="110"/>
      <c r="R441" s="110"/>
      <c r="S441" s="110"/>
      <c r="T441" s="110"/>
      <c r="U441" s="110"/>
      <c r="V441" s="110"/>
      <c r="W441" s="110"/>
      <c r="X441" s="110"/>
      <c r="Y441" s="110"/>
      <c r="Z441" s="110"/>
      <c r="AA441" s="110"/>
    </row>
    <row r="442" spans="12:27" s="113" customFormat="1" ht="15.95" customHeight="1">
      <c r="L442" s="172"/>
      <c r="M442" s="172"/>
      <c r="N442" s="172"/>
      <c r="O442" s="172"/>
      <c r="P442" s="110"/>
      <c r="Q442" s="110"/>
      <c r="R442" s="110"/>
      <c r="S442" s="110"/>
      <c r="T442" s="110"/>
      <c r="U442" s="110"/>
      <c r="V442" s="110"/>
      <c r="W442" s="110"/>
      <c r="X442" s="110"/>
      <c r="Y442" s="110"/>
      <c r="Z442" s="110"/>
      <c r="AA442" s="110"/>
    </row>
    <row r="443" spans="12:27" s="113" customFormat="1" ht="15.95" customHeight="1">
      <c r="L443" s="172"/>
      <c r="M443" s="172"/>
      <c r="N443" s="172"/>
      <c r="O443" s="172"/>
      <c r="P443" s="110"/>
      <c r="Q443" s="110"/>
      <c r="R443" s="110"/>
      <c r="S443" s="110"/>
      <c r="T443" s="110"/>
      <c r="U443" s="110"/>
      <c r="V443" s="110"/>
      <c r="W443" s="110"/>
      <c r="X443" s="110"/>
      <c r="Y443" s="110"/>
      <c r="Z443" s="110"/>
      <c r="AA443" s="110"/>
    </row>
    <row r="444" spans="12:27" s="113" customFormat="1" ht="15.95" customHeight="1">
      <c r="L444" s="172"/>
      <c r="M444" s="172"/>
      <c r="N444" s="172"/>
      <c r="O444" s="172"/>
      <c r="P444" s="110"/>
      <c r="Q444" s="110"/>
      <c r="R444" s="110"/>
      <c r="S444" s="110"/>
      <c r="T444" s="110"/>
      <c r="U444" s="110"/>
      <c r="V444" s="110"/>
      <c r="W444" s="110"/>
      <c r="X444" s="110"/>
      <c r="Y444" s="110"/>
      <c r="Z444" s="110"/>
      <c r="AA444" s="110"/>
    </row>
    <row r="445" spans="12:27" s="113" customFormat="1" ht="15.95" customHeight="1">
      <c r="L445" s="172"/>
      <c r="M445" s="172"/>
      <c r="N445" s="172"/>
      <c r="O445" s="172"/>
      <c r="P445" s="110"/>
      <c r="Q445" s="110"/>
      <c r="R445" s="110"/>
      <c r="S445" s="110"/>
      <c r="T445" s="110"/>
      <c r="U445" s="110"/>
      <c r="V445" s="110"/>
      <c r="W445" s="110"/>
      <c r="X445" s="110"/>
      <c r="Y445" s="110"/>
      <c r="Z445" s="110"/>
      <c r="AA445" s="110"/>
    </row>
    <row r="446" spans="12:27" s="113" customFormat="1" ht="15.95" customHeight="1">
      <c r="L446" s="172"/>
      <c r="M446" s="172"/>
      <c r="N446" s="172"/>
      <c r="O446" s="172"/>
      <c r="P446" s="110"/>
      <c r="Q446" s="110"/>
      <c r="R446" s="110"/>
      <c r="S446" s="110"/>
      <c r="T446" s="110"/>
      <c r="U446" s="110"/>
      <c r="V446" s="110"/>
      <c r="W446" s="110"/>
      <c r="X446" s="110"/>
      <c r="Y446" s="110"/>
      <c r="Z446" s="110"/>
      <c r="AA446" s="110"/>
    </row>
    <row r="447" spans="12:27" s="113" customFormat="1" ht="15.95" customHeight="1">
      <c r="L447" s="172"/>
      <c r="M447" s="172"/>
      <c r="N447" s="172"/>
      <c r="O447" s="172"/>
      <c r="P447" s="110"/>
      <c r="Q447" s="110"/>
      <c r="R447" s="110"/>
      <c r="S447" s="110"/>
      <c r="T447" s="110"/>
      <c r="U447" s="110"/>
      <c r="V447" s="110"/>
      <c r="W447" s="110"/>
      <c r="X447" s="110"/>
      <c r="Y447" s="110"/>
      <c r="Z447" s="110"/>
      <c r="AA447" s="110"/>
    </row>
    <row r="448" spans="12:27" s="113" customFormat="1" ht="15.95" customHeight="1">
      <c r="L448" s="172"/>
      <c r="M448" s="172"/>
      <c r="N448" s="172"/>
      <c r="O448" s="172"/>
      <c r="P448" s="110"/>
      <c r="Q448" s="110"/>
      <c r="R448" s="110"/>
      <c r="S448" s="110"/>
      <c r="T448" s="110"/>
      <c r="U448" s="110"/>
      <c r="V448" s="110"/>
      <c r="W448" s="110"/>
      <c r="X448" s="110"/>
      <c r="Y448" s="110"/>
      <c r="Z448" s="110"/>
      <c r="AA448" s="110"/>
    </row>
    <row r="449" spans="12:27" s="113" customFormat="1" ht="15.95" customHeight="1">
      <c r="L449" s="172"/>
      <c r="M449" s="172"/>
      <c r="N449" s="172"/>
      <c r="O449" s="172"/>
      <c r="P449" s="110"/>
      <c r="Q449" s="110"/>
      <c r="R449" s="110"/>
      <c r="S449" s="110"/>
      <c r="T449" s="110"/>
      <c r="U449" s="110"/>
      <c r="V449" s="110"/>
      <c r="W449" s="110"/>
      <c r="X449" s="110"/>
      <c r="Y449" s="110"/>
      <c r="Z449" s="110"/>
      <c r="AA449" s="110"/>
    </row>
    <row r="450" spans="12:27" s="113" customFormat="1" ht="15.95" customHeight="1">
      <c r="L450" s="172"/>
      <c r="M450" s="172"/>
      <c r="N450" s="172"/>
      <c r="O450" s="172"/>
      <c r="P450" s="110"/>
      <c r="Q450" s="110"/>
      <c r="R450" s="110"/>
      <c r="S450" s="110"/>
      <c r="T450" s="110"/>
      <c r="U450" s="110"/>
      <c r="V450" s="110"/>
      <c r="W450" s="110"/>
      <c r="X450" s="110"/>
      <c r="Y450" s="110"/>
      <c r="Z450" s="110"/>
      <c r="AA450" s="110"/>
    </row>
    <row r="451" spans="12:27" s="113" customFormat="1" ht="15.95" customHeight="1">
      <c r="L451" s="172"/>
      <c r="M451" s="172"/>
      <c r="N451" s="172"/>
      <c r="O451" s="172"/>
      <c r="P451" s="110"/>
      <c r="Q451" s="110"/>
      <c r="R451" s="110"/>
      <c r="S451" s="110"/>
      <c r="T451" s="110"/>
      <c r="U451" s="110"/>
      <c r="V451" s="110"/>
      <c r="W451" s="110"/>
      <c r="X451" s="110"/>
      <c r="Y451" s="110"/>
      <c r="Z451" s="110"/>
      <c r="AA451" s="110"/>
    </row>
    <row r="452" spans="12:27" s="113" customFormat="1" ht="15.95" customHeight="1">
      <c r="L452" s="172"/>
      <c r="M452" s="172"/>
      <c r="N452" s="172"/>
      <c r="O452" s="172"/>
      <c r="P452" s="110"/>
      <c r="Q452" s="110"/>
      <c r="R452" s="110"/>
      <c r="S452" s="110"/>
      <c r="T452" s="110"/>
      <c r="U452" s="110"/>
      <c r="V452" s="110"/>
      <c r="W452" s="110"/>
      <c r="X452" s="110"/>
      <c r="Y452" s="110"/>
      <c r="Z452" s="110"/>
      <c r="AA452" s="110"/>
    </row>
    <row r="453" spans="12:27" s="113" customFormat="1" ht="15.95" customHeight="1">
      <c r="L453" s="172"/>
      <c r="M453" s="172"/>
      <c r="N453" s="172"/>
      <c r="O453" s="172"/>
      <c r="P453" s="110"/>
      <c r="Q453" s="110"/>
      <c r="R453" s="110"/>
      <c r="S453" s="110"/>
      <c r="T453" s="110"/>
      <c r="U453" s="110"/>
      <c r="V453" s="110"/>
      <c r="W453" s="110"/>
      <c r="X453" s="110"/>
      <c r="Y453" s="110"/>
      <c r="Z453" s="110"/>
      <c r="AA453" s="110"/>
    </row>
    <row r="454" spans="12:27" s="113" customFormat="1" ht="15.95" customHeight="1">
      <c r="L454" s="172"/>
      <c r="M454" s="172"/>
      <c r="N454" s="172"/>
      <c r="O454" s="172"/>
      <c r="P454" s="110"/>
      <c r="Q454" s="110"/>
      <c r="R454" s="110"/>
      <c r="S454" s="110"/>
      <c r="T454" s="110"/>
      <c r="U454" s="110"/>
      <c r="V454" s="110"/>
      <c r="W454" s="110"/>
      <c r="X454" s="110"/>
      <c r="Y454" s="110"/>
      <c r="Z454" s="110"/>
      <c r="AA454" s="110"/>
    </row>
    <row r="455" spans="12:27" s="113" customFormat="1" ht="15.95" customHeight="1">
      <c r="L455" s="172"/>
      <c r="M455" s="172"/>
      <c r="N455" s="172"/>
      <c r="O455" s="172"/>
      <c r="P455" s="110"/>
      <c r="Q455" s="110"/>
      <c r="R455" s="110"/>
      <c r="S455" s="110"/>
      <c r="T455" s="110"/>
      <c r="U455" s="110"/>
      <c r="V455" s="110"/>
      <c r="W455" s="110"/>
      <c r="X455" s="110"/>
      <c r="Y455" s="110"/>
      <c r="Z455" s="110"/>
      <c r="AA455" s="110"/>
    </row>
    <row r="456" spans="12:27" s="113" customFormat="1" ht="15.95" customHeight="1">
      <c r="L456" s="172"/>
      <c r="M456" s="172"/>
      <c r="N456" s="172"/>
      <c r="O456" s="172"/>
      <c r="P456" s="110"/>
      <c r="Q456" s="110"/>
      <c r="R456" s="110"/>
      <c r="S456" s="110"/>
      <c r="T456" s="110"/>
      <c r="U456" s="110"/>
      <c r="V456" s="110"/>
      <c r="W456" s="110"/>
      <c r="X456" s="110"/>
      <c r="Y456" s="110"/>
      <c r="Z456" s="110"/>
      <c r="AA456" s="110"/>
    </row>
    <row r="457" spans="12:27" s="113" customFormat="1" ht="15.95" customHeight="1">
      <c r="L457" s="172"/>
      <c r="M457" s="172"/>
      <c r="N457" s="172"/>
      <c r="O457" s="172"/>
      <c r="P457" s="110"/>
      <c r="Q457" s="110"/>
      <c r="R457" s="110"/>
      <c r="S457" s="110"/>
      <c r="T457" s="110"/>
      <c r="U457" s="110"/>
      <c r="V457" s="110"/>
      <c r="W457" s="110"/>
      <c r="X457" s="110"/>
      <c r="Y457" s="110"/>
      <c r="Z457" s="110"/>
      <c r="AA457" s="110"/>
    </row>
    <row r="458" spans="12:27" s="113" customFormat="1" ht="15.95" customHeight="1">
      <c r="L458" s="172"/>
      <c r="M458" s="172"/>
      <c r="N458" s="172"/>
      <c r="O458" s="172"/>
      <c r="P458" s="110"/>
      <c r="Q458" s="110"/>
      <c r="R458" s="110"/>
      <c r="S458" s="110"/>
      <c r="T458" s="110"/>
      <c r="U458" s="110"/>
      <c r="V458" s="110"/>
      <c r="W458" s="110"/>
      <c r="X458" s="110"/>
      <c r="Y458" s="110"/>
      <c r="Z458" s="110"/>
      <c r="AA458" s="110"/>
    </row>
    <row r="459" spans="12:27" s="113" customFormat="1" ht="15.95" customHeight="1">
      <c r="L459" s="172"/>
      <c r="M459" s="172"/>
      <c r="N459" s="172"/>
      <c r="O459" s="172"/>
      <c r="P459" s="110"/>
      <c r="Q459" s="110"/>
      <c r="R459" s="110"/>
      <c r="S459" s="110"/>
      <c r="T459" s="110"/>
      <c r="U459" s="110"/>
      <c r="V459" s="110"/>
      <c r="W459" s="110"/>
      <c r="X459" s="110"/>
      <c r="Y459" s="110"/>
      <c r="Z459" s="110"/>
      <c r="AA459" s="110"/>
    </row>
    <row r="460" spans="12:27" s="113" customFormat="1" ht="15.95" customHeight="1">
      <c r="L460" s="172"/>
      <c r="M460" s="172"/>
      <c r="N460" s="172"/>
      <c r="O460" s="172"/>
      <c r="P460" s="110"/>
      <c r="Q460" s="110"/>
      <c r="R460" s="110"/>
      <c r="S460" s="110"/>
      <c r="T460" s="110"/>
      <c r="U460" s="110"/>
      <c r="V460" s="110"/>
      <c r="W460" s="110"/>
      <c r="X460" s="110"/>
      <c r="Y460" s="110"/>
      <c r="Z460" s="110"/>
      <c r="AA460" s="110"/>
    </row>
    <row r="461" spans="12:27" s="113" customFormat="1" ht="15.95" customHeight="1">
      <c r="L461" s="172"/>
      <c r="M461" s="172"/>
      <c r="N461" s="172"/>
      <c r="O461" s="172"/>
      <c r="P461" s="110"/>
      <c r="Q461" s="110"/>
      <c r="R461" s="110"/>
      <c r="S461" s="110"/>
      <c r="T461" s="110"/>
      <c r="U461" s="110"/>
      <c r="V461" s="110"/>
      <c r="W461" s="110"/>
      <c r="X461" s="110"/>
      <c r="Y461" s="110"/>
      <c r="Z461" s="110"/>
      <c r="AA461" s="110"/>
    </row>
    <row r="462" spans="12:27" s="113" customFormat="1" ht="15.95" customHeight="1">
      <c r="L462" s="172"/>
      <c r="M462" s="172"/>
      <c r="N462" s="172"/>
      <c r="O462" s="172"/>
      <c r="P462" s="110"/>
      <c r="Q462" s="110"/>
      <c r="R462" s="110"/>
      <c r="S462" s="110"/>
      <c r="T462" s="110"/>
      <c r="U462" s="110"/>
      <c r="V462" s="110"/>
      <c r="W462" s="110"/>
      <c r="X462" s="110"/>
      <c r="Y462" s="110"/>
      <c r="Z462" s="110"/>
      <c r="AA462" s="110"/>
    </row>
    <row r="463" spans="12:27" s="113" customFormat="1" ht="15.95" customHeight="1">
      <c r="L463" s="172"/>
      <c r="M463" s="172"/>
      <c r="N463" s="172"/>
      <c r="O463" s="172"/>
      <c r="P463" s="110"/>
      <c r="Q463" s="110"/>
      <c r="R463" s="110"/>
      <c r="S463" s="110"/>
      <c r="T463" s="110"/>
      <c r="U463" s="110"/>
      <c r="V463" s="110"/>
      <c r="W463" s="110"/>
      <c r="X463" s="110"/>
      <c r="Y463" s="110"/>
      <c r="Z463" s="110"/>
      <c r="AA463" s="110"/>
    </row>
    <row r="464" spans="12:27" s="113" customFormat="1" ht="15.95" customHeight="1">
      <c r="L464" s="172"/>
      <c r="M464" s="172"/>
      <c r="N464" s="172"/>
      <c r="O464" s="172"/>
      <c r="P464" s="110"/>
      <c r="Q464" s="110"/>
      <c r="R464" s="110"/>
      <c r="S464" s="110"/>
      <c r="T464" s="110"/>
      <c r="U464" s="110"/>
      <c r="V464" s="110"/>
      <c r="W464" s="110"/>
      <c r="X464" s="110"/>
      <c r="Y464" s="110"/>
      <c r="Z464" s="110"/>
      <c r="AA464" s="110"/>
    </row>
    <row r="465" spans="12:27" s="113" customFormat="1" ht="15.95" customHeight="1">
      <c r="L465" s="172"/>
      <c r="M465" s="172"/>
      <c r="N465" s="172"/>
      <c r="O465" s="172"/>
      <c r="P465" s="110"/>
      <c r="Q465" s="110"/>
      <c r="R465" s="110"/>
      <c r="S465" s="110"/>
      <c r="T465" s="110"/>
      <c r="U465" s="110"/>
      <c r="V465" s="110"/>
      <c r="W465" s="110"/>
      <c r="X465" s="110"/>
      <c r="Y465" s="110"/>
      <c r="Z465" s="110"/>
      <c r="AA465" s="110"/>
    </row>
    <row r="466" spans="12:27" s="113" customFormat="1" ht="15.95" customHeight="1">
      <c r="L466" s="172"/>
      <c r="M466" s="172"/>
      <c r="N466" s="172"/>
      <c r="O466" s="172"/>
      <c r="P466" s="110"/>
      <c r="Q466" s="110"/>
      <c r="R466" s="110"/>
      <c r="S466" s="110"/>
      <c r="T466" s="110"/>
      <c r="U466" s="110"/>
      <c r="V466" s="110"/>
      <c r="W466" s="110"/>
      <c r="X466" s="110"/>
      <c r="Y466" s="110"/>
      <c r="Z466" s="110"/>
      <c r="AA466" s="110"/>
    </row>
    <row r="467" spans="12:27" s="113" customFormat="1" ht="15.95" customHeight="1">
      <c r="L467" s="172"/>
      <c r="M467" s="172"/>
      <c r="N467" s="172"/>
      <c r="O467" s="172"/>
      <c r="P467" s="110"/>
      <c r="Q467" s="110"/>
      <c r="R467" s="110"/>
      <c r="S467" s="110"/>
      <c r="T467" s="110"/>
      <c r="U467" s="110"/>
      <c r="V467" s="110"/>
      <c r="W467" s="110"/>
      <c r="X467" s="110"/>
      <c r="Y467" s="110"/>
      <c r="Z467" s="110"/>
      <c r="AA467" s="110"/>
    </row>
    <row r="468" spans="12:27" s="113" customFormat="1" ht="15.95" customHeight="1">
      <c r="L468" s="172"/>
      <c r="M468" s="172"/>
      <c r="N468" s="172"/>
      <c r="O468" s="172"/>
      <c r="P468" s="110"/>
      <c r="Q468" s="110"/>
      <c r="R468" s="110"/>
      <c r="S468" s="110"/>
      <c r="T468" s="110"/>
      <c r="U468" s="110"/>
      <c r="V468" s="110"/>
      <c r="W468" s="110"/>
      <c r="X468" s="110"/>
      <c r="Y468" s="110"/>
      <c r="Z468" s="110"/>
      <c r="AA468" s="110"/>
    </row>
    <row r="469" spans="12:27" s="113" customFormat="1" ht="15.95" customHeight="1">
      <c r="L469" s="172"/>
      <c r="M469" s="172"/>
      <c r="N469" s="172"/>
      <c r="O469" s="172"/>
      <c r="P469" s="110"/>
      <c r="Q469" s="110"/>
      <c r="R469" s="110"/>
      <c r="S469" s="110"/>
      <c r="T469" s="110"/>
      <c r="U469" s="110"/>
      <c r="V469" s="110"/>
      <c r="W469" s="110"/>
      <c r="X469" s="110"/>
      <c r="Y469" s="110"/>
      <c r="Z469" s="110"/>
      <c r="AA469" s="110"/>
    </row>
    <row r="470" spans="12:27" s="113" customFormat="1" ht="15.95" customHeight="1">
      <c r="L470" s="172"/>
      <c r="M470" s="172"/>
      <c r="N470" s="172"/>
      <c r="O470" s="172"/>
      <c r="P470" s="110"/>
      <c r="Q470" s="110"/>
      <c r="R470" s="110"/>
      <c r="S470" s="110"/>
      <c r="T470" s="110"/>
      <c r="U470" s="110"/>
      <c r="V470" s="110"/>
      <c r="W470" s="110"/>
      <c r="X470" s="110"/>
      <c r="Y470" s="110"/>
      <c r="Z470" s="110"/>
      <c r="AA470" s="110"/>
    </row>
    <row r="471" spans="12:27" s="113" customFormat="1" ht="15.95" customHeight="1">
      <c r="L471" s="172"/>
      <c r="M471" s="172"/>
      <c r="N471" s="172"/>
      <c r="O471" s="172"/>
      <c r="P471" s="110"/>
      <c r="Q471" s="110"/>
      <c r="R471" s="110"/>
      <c r="S471" s="110"/>
      <c r="T471" s="110"/>
      <c r="U471" s="110"/>
      <c r="V471" s="110"/>
      <c r="W471" s="110"/>
      <c r="X471" s="110"/>
      <c r="Y471" s="110"/>
      <c r="Z471" s="110"/>
      <c r="AA471" s="110"/>
    </row>
    <row r="472" spans="12:27" s="113" customFormat="1" ht="15.95" customHeight="1">
      <c r="L472" s="172"/>
      <c r="M472" s="172"/>
      <c r="N472" s="172"/>
      <c r="O472" s="172"/>
      <c r="P472" s="110"/>
      <c r="Q472" s="110"/>
      <c r="R472" s="110"/>
      <c r="S472" s="110"/>
      <c r="T472" s="110"/>
      <c r="U472" s="110"/>
      <c r="V472" s="110"/>
      <c r="W472" s="110"/>
      <c r="X472" s="110"/>
      <c r="Y472" s="110"/>
      <c r="Z472" s="110"/>
      <c r="AA472" s="110"/>
    </row>
    <row r="473" spans="12:27" s="113" customFormat="1" ht="15.95" customHeight="1">
      <c r="L473" s="172"/>
      <c r="M473" s="172"/>
      <c r="N473" s="172"/>
      <c r="O473" s="172"/>
      <c r="P473" s="110"/>
      <c r="Q473" s="110"/>
      <c r="R473" s="110"/>
      <c r="S473" s="110"/>
      <c r="T473" s="110"/>
      <c r="U473" s="110"/>
      <c r="V473" s="110"/>
      <c r="W473" s="110"/>
      <c r="X473" s="110"/>
      <c r="Y473" s="110"/>
      <c r="Z473" s="110"/>
      <c r="AA473" s="110"/>
    </row>
    <row r="474" spans="12:27" s="113" customFormat="1" ht="15.95" customHeight="1">
      <c r="L474" s="172"/>
      <c r="M474" s="172"/>
      <c r="N474" s="172"/>
      <c r="O474" s="172"/>
      <c r="P474" s="110"/>
      <c r="Q474" s="110"/>
      <c r="R474" s="110"/>
      <c r="S474" s="110"/>
      <c r="T474" s="110"/>
      <c r="U474" s="110"/>
      <c r="V474" s="110"/>
      <c r="W474" s="110"/>
      <c r="X474" s="110"/>
      <c r="Y474" s="110"/>
      <c r="Z474" s="110"/>
      <c r="AA474" s="110"/>
    </row>
    <row r="475" spans="12:27" s="113" customFormat="1" ht="15.95" customHeight="1">
      <c r="L475" s="172"/>
      <c r="M475" s="172"/>
      <c r="N475" s="172"/>
      <c r="O475" s="172"/>
      <c r="P475" s="110"/>
      <c r="Q475" s="110"/>
      <c r="R475" s="110"/>
      <c r="S475" s="110"/>
      <c r="T475" s="110"/>
      <c r="U475" s="110"/>
      <c r="V475" s="110"/>
      <c r="W475" s="110"/>
      <c r="X475" s="110"/>
      <c r="Y475" s="110"/>
      <c r="Z475" s="110"/>
      <c r="AA475" s="110"/>
    </row>
    <row r="476" spans="12:27" s="113" customFormat="1" ht="15.95" customHeight="1">
      <c r="L476" s="172"/>
      <c r="M476" s="172"/>
      <c r="N476" s="172"/>
      <c r="O476" s="172"/>
      <c r="P476" s="110"/>
      <c r="Q476" s="110"/>
      <c r="R476" s="110"/>
      <c r="S476" s="110"/>
      <c r="T476" s="110"/>
      <c r="U476" s="110"/>
      <c r="V476" s="110"/>
      <c r="W476" s="110"/>
      <c r="X476" s="110"/>
      <c r="Y476" s="110"/>
      <c r="Z476" s="110"/>
      <c r="AA476" s="110"/>
    </row>
    <row r="477" spans="12:27" s="113" customFormat="1" ht="15.95" customHeight="1">
      <c r="L477" s="172"/>
      <c r="M477" s="172"/>
      <c r="N477" s="172"/>
      <c r="O477" s="172"/>
      <c r="P477" s="110"/>
      <c r="Q477" s="110"/>
      <c r="R477" s="110"/>
      <c r="S477" s="110"/>
      <c r="T477" s="110"/>
      <c r="U477" s="110"/>
      <c r="V477" s="110"/>
      <c r="W477" s="110"/>
      <c r="X477" s="110"/>
      <c r="Y477" s="110"/>
      <c r="Z477" s="110"/>
      <c r="AA477" s="110"/>
    </row>
    <row r="478" spans="12:27" s="113" customFormat="1" ht="15.95" customHeight="1">
      <c r="L478" s="172"/>
      <c r="M478" s="172"/>
      <c r="N478" s="172"/>
      <c r="O478" s="172"/>
      <c r="P478" s="110"/>
      <c r="Q478" s="110"/>
      <c r="R478" s="110"/>
      <c r="S478" s="110"/>
      <c r="T478" s="110"/>
      <c r="U478" s="110"/>
      <c r="V478" s="110"/>
      <c r="W478" s="110"/>
      <c r="X478" s="110"/>
      <c r="Y478" s="110"/>
      <c r="Z478" s="110"/>
      <c r="AA478" s="110"/>
    </row>
    <row r="479" spans="12:27" s="113" customFormat="1" ht="15.95" customHeight="1">
      <c r="L479" s="172"/>
      <c r="M479" s="172"/>
      <c r="N479" s="172"/>
      <c r="O479" s="172"/>
      <c r="P479" s="110"/>
      <c r="Q479" s="110"/>
      <c r="R479" s="110"/>
      <c r="S479" s="110"/>
      <c r="T479" s="110"/>
      <c r="U479" s="110"/>
      <c r="V479" s="110"/>
      <c r="W479" s="110"/>
      <c r="X479" s="110"/>
      <c r="Y479" s="110"/>
      <c r="Z479" s="110"/>
      <c r="AA479" s="110"/>
    </row>
    <row r="480" spans="12:27" s="113" customFormat="1" ht="15.95" customHeight="1">
      <c r="L480" s="172"/>
      <c r="M480" s="172"/>
      <c r="N480" s="172"/>
      <c r="O480" s="172"/>
      <c r="P480" s="110"/>
      <c r="Q480" s="110"/>
      <c r="R480" s="110"/>
      <c r="S480" s="110"/>
      <c r="T480" s="110"/>
      <c r="U480" s="110"/>
      <c r="V480" s="110"/>
      <c r="W480" s="110"/>
      <c r="X480" s="110"/>
      <c r="Y480" s="110"/>
      <c r="Z480" s="110"/>
      <c r="AA480" s="110"/>
    </row>
    <row r="481" spans="12:27" s="113" customFormat="1" ht="15.95" customHeight="1">
      <c r="L481" s="172"/>
      <c r="M481" s="172"/>
      <c r="N481" s="172"/>
      <c r="O481" s="172"/>
      <c r="P481" s="110"/>
      <c r="Q481" s="110"/>
      <c r="R481" s="110"/>
      <c r="S481" s="110"/>
      <c r="T481" s="110"/>
      <c r="U481" s="110"/>
      <c r="V481" s="110"/>
      <c r="W481" s="110"/>
      <c r="X481" s="110"/>
      <c r="Y481" s="110"/>
      <c r="Z481" s="110"/>
      <c r="AA481" s="110"/>
    </row>
    <row r="482" spans="12:27" s="113" customFormat="1" ht="15.95" customHeight="1">
      <c r="L482" s="172"/>
      <c r="M482" s="172"/>
      <c r="N482" s="172"/>
      <c r="O482" s="172"/>
      <c r="P482" s="110"/>
      <c r="Q482" s="110"/>
      <c r="R482" s="110"/>
      <c r="S482" s="110"/>
      <c r="T482" s="110"/>
      <c r="U482" s="110"/>
      <c r="V482" s="110"/>
      <c r="W482" s="110"/>
      <c r="X482" s="110"/>
      <c r="Y482" s="110"/>
      <c r="Z482" s="110"/>
      <c r="AA482" s="110"/>
    </row>
    <row r="483" spans="12:27" s="113" customFormat="1" ht="15.95" customHeight="1">
      <c r="L483" s="172"/>
      <c r="M483" s="172"/>
      <c r="N483" s="172"/>
      <c r="O483" s="172"/>
      <c r="P483" s="110"/>
      <c r="Q483" s="110"/>
      <c r="R483" s="110"/>
      <c r="S483" s="110"/>
      <c r="T483" s="110"/>
      <c r="U483" s="110"/>
      <c r="V483" s="110"/>
      <c r="W483" s="110"/>
      <c r="X483" s="110"/>
      <c r="Y483" s="110"/>
      <c r="Z483" s="110"/>
      <c r="AA483" s="110"/>
    </row>
    <row r="484" spans="12:27" s="113" customFormat="1" ht="15.95" customHeight="1">
      <c r="L484" s="172"/>
      <c r="M484" s="172"/>
      <c r="N484" s="172"/>
      <c r="O484" s="172"/>
      <c r="P484" s="110"/>
      <c r="Q484" s="110"/>
      <c r="R484" s="110"/>
      <c r="S484" s="110"/>
      <c r="T484" s="110"/>
      <c r="U484" s="110"/>
      <c r="V484" s="110"/>
      <c r="W484" s="110"/>
      <c r="X484" s="110"/>
      <c r="Y484" s="110"/>
      <c r="Z484" s="110"/>
      <c r="AA484" s="110"/>
    </row>
    <row r="485" spans="12:27" s="113" customFormat="1" ht="15.95" customHeight="1">
      <c r="L485" s="172"/>
      <c r="M485" s="172"/>
      <c r="N485" s="172"/>
      <c r="O485" s="172"/>
      <c r="P485" s="110"/>
      <c r="Q485" s="110"/>
      <c r="R485" s="110"/>
      <c r="S485" s="110"/>
      <c r="T485" s="110"/>
      <c r="U485" s="110"/>
      <c r="V485" s="110"/>
      <c r="W485" s="110"/>
      <c r="X485" s="110"/>
      <c r="Y485" s="110"/>
      <c r="Z485" s="110"/>
      <c r="AA485" s="110"/>
    </row>
    <row r="486" spans="12:27" s="113" customFormat="1" ht="15.95" customHeight="1">
      <c r="L486" s="172"/>
      <c r="M486" s="172"/>
      <c r="N486" s="172"/>
      <c r="O486" s="172"/>
      <c r="P486" s="110"/>
      <c r="Q486" s="110"/>
      <c r="R486" s="110"/>
      <c r="S486" s="110"/>
      <c r="T486" s="110"/>
      <c r="U486" s="110"/>
      <c r="V486" s="110"/>
      <c r="W486" s="110"/>
      <c r="X486" s="110"/>
      <c r="Y486" s="110"/>
      <c r="Z486" s="110"/>
      <c r="AA486" s="110"/>
    </row>
    <row r="487" spans="12:27" s="113" customFormat="1" ht="15.95" customHeight="1">
      <c r="L487" s="172"/>
      <c r="M487" s="172"/>
      <c r="N487" s="172"/>
      <c r="O487" s="172"/>
      <c r="P487" s="110"/>
      <c r="Q487" s="110"/>
      <c r="R487" s="110"/>
      <c r="S487" s="110"/>
      <c r="T487" s="110"/>
      <c r="U487" s="110"/>
      <c r="V487" s="110"/>
      <c r="W487" s="110"/>
      <c r="X487" s="110"/>
      <c r="Y487" s="110"/>
      <c r="Z487" s="110"/>
      <c r="AA487" s="110"/>
    </row>
    <row r="488" spans="12:27" s="113" customFormat="1" ht="15.95" customHeight="1">
      <c r="L488" s="172"/>
      <c r="M488" s="172"/>
      <c r="N488" s="172"/>
      <c r="O488" s="172"/>
      <c r="P488" s="110"/>
      <c r="Q488" s="110"/>
      <c r="R488" s="110"/>
      <c r="S488" s="110"/>
      <c r="T488" s="110"/>
      <c r="U488" s="110"/>
      <c r="V488" s="110"/>
      <c r="W488" s="110"/>
      <c r="X488" s="110"/>
      <c r="Y488" s="110"/>
      <c r="Z488" s="110"/>
      <c r="AA488" s="110"/>
    </row>
    <row r="489" spans="12:27" s="113" customFormat="1" ht="15.95" customHeight="1">
      <c r="L489" s="172"/>
      <c r="M489" s="172"/>
      <c r="N489" s="172"/>
      <c r="O489" s="172"/>
      <c r="P489" s="110"/>
      <c r="Q489" s="110"/>
      <c r="R489" s="110"/>
      <c r="S489" s="110"/>
      <c r="T489" s="110"/>
      <c r="U489" s="110"/>
      <c r="V489" s="110"/>
      <c r="W489" s="110"/>
      <c r="X489" s="110"/>
      <c r="Y489" s="110"/>
      <c r="Z489" s="110"/>
      <c r="AA489" s="110"/>
    </row>
    <row r="490" spans="12:27" s="113" customFormat="1" ht="15.95" customHeight="1">
      <c r="L490" s="172"/>
      <c r="M490" s="172"/>
      <c r="N490" s="172"/>
      <c r="O490" s="172"/>
      <c r="P490" s="110"/>
      <c r="Q490" s="110"/>
      <c r="R490" s="110"/>
      <c r="S490" s="110"/>
      <c r="T490" s="110"/>
      <c r="U490" s="110"/>
      <c r="V490" s="110"/>
      <c r="W490" s="110"/>
      <c r="X490" s="110"/>
      <c r="Y490" s="110"/>
      <c r="Z490" s="110"/>
      <c r="AA490" s="110"/>
    </row>
    <row r="491" spans="12:27" s="113" customFormat="1" ht="15.95" customHeight="1">
      <c r="L491" s="172"/>
      <c r="M491" s="172"/>
      <c r="N491" s="172"/>
      <c r="O491" s="172"/>
      <c r="P491" s="110"/>
      <c r="Q491" s="110"/>
      <c r="R491" s="110"/>
      <c r="S491" s="110"/>
      <c r="T491" s="110"/>
      <c r="U491" s="110"/>
      <c r="V491" s="110"/>
      <c r="W491" s="110"/>
      <c r="X491" s="110"/>
      <c r="Y491" s="110"/>
      <c r="Z491" s="110"/>
      <c r="AA491" s="110"/>
    </row>
    <row r="492" spans="12:27" s="113" customFormat="1" ht="15.95" customHeight="1">
      <c r="L492" s="172"/>
      <c r="M492" s="172"/>
      <c r="N492" s="172"/>
      <c r="O492" s="172"/>
      <c r="P492" s="110"/>
      <c r="Q492" s="110"/>
      <c r="R492" s="110"/>
      <c r="S492" s="110"/>
      <c r="T492" s="110"/>
      <c r="U492" s="110"/>
      <c r="V492" s="110"/>
      <c r="W492" s="110"/>
      <c r="X492" s="110"/>
      <c r="Y492" s="110"/>
      <c r="Z492" s="110"/>
      <c r="AA492" s="110"/>
    </row>
    <row r="493" spans="12:27" s="113" customFormat="1" ht="15.95" customHeight="1">
      <c r="L493" s="172"/>
      <c r="M493" s="172"/>
      <c r="N493" s="172"/>
      <c r="O493" s="172"/>
      <c r="P493" s="110"/>
      <c r="Q493" s="110"/>
      <c r="R493" s="110"/>
      <c r="S493" s="110"/>
      <c r="T493" s="110"/>
      <c r="U493" s="110"/>
      <c r="V493" s="110"/>
      <c r="W493" s="110"/>
      <c r="X493" s="110"/>
      <c r="Y493" s="110"/>
      <c r="Z493" s="110"/>
      <c r="AA493" s="110"/>
    </row>
    <row r="494" spans="12:27" s="113" customFormat="1" ht="15.95" customHeight="1">
      <c r="L494" s="172"/>
      <c r="M494" s="172"/>
      <c r="N494" s="172"/>
      <c r="O494" s="172"/>
      <c r="P494" s="110"/>
      <c r="Q494" s="110"/>
      <c r="R494" s="110"/>
      <c r="S494" s="110"/>
      <c r="T494" s="110"/>
      <c r="U494" s="110"/>
      <c r="V494" s="110"/>
      <c r="W494" s="110"/>
      <c r="X494" s="110"/>
      <c r="Y494" s="110"/>
      <c r="Z494" s="110"/>
      <c r="AA494" s="110"/>
    </row>
    <row r="495" spans="12:27" s="113" customFormat="1" ht="15.95" customHeight="1">
      <c r="L495" s="172"/>
      <c r="M495" s="172"/>
      <c r="N495" s="172"/>
      <c r="O495" s="172"/>
      <c r="P495" s="110"/>
      <c r="Q495" s="110"/>
      <c r="R495" s="110"/>
      <c r="S495" s="110"/>
      <c r="T495" s="110"/>
      <c r="U495" s="110"/>
      <c r="V495" s="110"/>
      <c r="W495" s="110"/>
      <c r="X495" s="110"/>
      <c r="Y495" s="110"/>
      <c r="Z495" s="110"/>
      <c r="AA495" s="110"/>
    </row>
    <row r="496" spans="12:27" s="113" customFormat="1" ht="15.95" customHeight="1">
      <c r="L496" s="172"/>
      <c r="M496" s="172"/>
      <c r="N496" s="172"/>
      <c r="O496" s="172"/>
      <c r="P496" s="110"/>
      <c r="Q496" s="110"/>
      <c r="R496" s="110"/>
      <c r="S496" s="110"/>
      <c r="T496" s="110"/>
      <c r="U496" s="110"/>
      <c r="V496" s="110"/>
      <c r="W496" s="110"/>
      <c r="X496" s="110"/>
      <c r="Y496" s="110"/>
      <c r="Z496" s="110"/>
      <c r="AA496" s="110"/>
    </row>
    <row r="497" spans="12:27" s="113" customFormat="1" ht="15.95" customHeight="1">
      <c r="L497" s="172"/>
      <c r="M497" s="172"/>
      <c r="N497" s="172"/>
      <c r="O497" s="172"/>
      <c r="P497" s="110"/>
      <c r="Q497" s="110"/>
      <c r="R497" s="110"/>
      <c r="S497" s="110"/>
      <c r="T497" s="110"/>
      <c r="U497" s="110"/>
      <c r="V497" s="110"/>
      <c r="W497" s="110"/>
      <c r="X497" s="110"/>
      <c r="Y497" s="110"/>
      <c r="Z497" s="110"/>
      <c r="AA497" s="110"/>
    </row>
    <row r="498" spans="12:27" s="113" customFormat="1" ht="15.95" customHeight="1">
      <c r="L498" s="172"/>
      <c r="M498" s="172"/>
      <c r="N498" s="172"/>
      <c r="O498" s="172"/>
      <c r="P498" s="110"/>
      <c r="Q498" s="110"/>
      <c r="R498" s="110"/>
      <c r="S498" s="110"/>
      <c r="T498" s="110"/>
      <c r="U498" s="110"/>
      <c r="V498" s="110"/>
      <c r="W498" s="110"/>
      <c r="X498" s="110"/>
      <c r="Y498" s="110"/>
      <c r="Z498" s="110"/>
      <c r="AA498" s="110"/>
    </row>
    <row r="499" spans="12:27" s="113" customFormat="1" ht="15.95" customHeight="1">
      <c r="L499" s="172"/>
      <c r="M499" s="172"/>
      <c r="N499" s="172"/>
      <c r="O499" s="172"/>
      <c r="P499" s="110"/>
      <c r="Q499" s="110"/>
      <c r="R499" s="110"/>
      <c r="S499" s="110"/>
      <c r="T499" s="110"/>
      <c r="U499" s="110"/>
      <c r="V499" s="110"/>
      <c r="W499" s="110"/>
      <c r="X499" s="110"/>
      <c r="Y499" s="110"/>
      <c r="Z499" s="110"/>
      <c r="AA499" s="110"/>
    </row>
    <row r="500" spans="12:27" s="113" customFormat="1" ht="15.95" customHeight="1">
      <c r="L500" s="172"/>
      <c r="M500" s="172"/>
      <c r="N500" s="172"/>
      <c r="O500" s="172"/>
      <c r="P500" s="110"/>
      <c r="Q500" s="110"/>
      <c r="R500" s="110"/>
      <c r="S500" s="110"/>
      <c r="T500" s="110"/>
      <c r="U500" s="110"/>
      <c r="V500" s="110"/>
      <c r="W500" s="110"/>
      <c r="X500" s="110"/>
      <c r="Y500" s="110"/>
      <c r="Z500" s="110"/>
      <c r="AA500" s="110"/>
    </row>
    <row r="501" spans="12:27" s="113" customFormat="1" ht="15.95" customHeight="1">
      <c r="L501" s="172"/>
      <c r="M501" s="172"/>
      <c r="N501" s="172"/>
      <c r="O501" s="172"/>
      <c r="P501" s="110"/>
      <c r="Q501" s="110"/>
      <c r="R501" s="110"/>
      <c r="S501" s="110"/>
      <c r="T501" s="110"/>
      <c r="U501" s="110"/>
      <c r="V501" s="110"/>
      <c r="W501" s="110"/>
      <c r="X501" s="110"/>
      <c r="Y501" s="110"/>
      <c r="Z501" s="110"/>
      <c r="AA501" s="110"/>
    </row>
    <row r="502" spans="12:27" s="113" customFormat="1" ht="15.95" customHeight="1">
      <c r="L502" s="172"/>
      <c r="M502" s="172"/>
      <c r="N502" s="172"/>
      <c r="O502" s="172"/>
      <c r="P502" s="110"/>
      <c r="Q502" s="110"/>
      <c r="R502" s="110"/>
      <c r="S502" s="110"/>
      <c r="T502" s="110"/>
      <c r="U502" s="110"/>
      <c r="V502" s="110"/>
      <c r="W502" s="110"/>
      <c r="X502" s="110"/>
      <c r="Y502" s="110"/>
      <c r="Z502" s="110"/>
      <c r="AA502" s="110"/>
    </row>
    <row r="503" spans="12:27" s="113" customFormat="1" ht="15.95" customHeight="1">
      <c r="L503" s="172"/>
      <c r="M503" s="172"/>
      <c r="N503" s="172"/>
      <c r="O503" s="172"/>
      <c r="P503" s="110"/>
      <c r="Q503" s="110"/>
      <c r="R503" s="110"/>
      <c r="S503" s="110"/>
      <c r="T503" s="110"/>
      <c r="U503" s="110"/>
      <c r="V503" s="110"/>
      <c r="W503" s="110"/>
      <c r="X503" s="110"/>
      <c r="Y503" s="110"/>
      <c r="Z503" s="110"/>
      <c r="AA503" s="110"/>
    </row>
    <row r="504" spans="12:27" s="113" customFormat="1" ht="15.95" customHeight="1">
      <c r="L504" s="172"/>
      <c r="M504" s="172"/>
      <c r="N504" s="172"/>
      <c r="O504" s="172"/>
      <c r="P504" s="110"/>
      <c r="Q504" s="110"/>
      <c r="R504" s="110"/>
      <c r="S504" s="110"/>
      <c r="T504" s="110"/>
      <c r="U504" s="110"/>
      <c r="V504" s="110"/>
      <c r="W504" s="110"/>
      <c r="X504" s="110"/>
      <c r="Y504" s="110"/>
      <c r="Z504" s="110"/>
      <c r="AA504" s="110"/>
    </row>
    <row r="505" spans="12:27" s="113" customFormat="1" ht="15.95" customHeight="1">
      <c r="L505" s="172"/>
      <c r="M505" s="172"/>
      <c r="N505" s="172"/>
      <c r="O505" s="172"/>
      <c r="P505" s="110"/>
      <c r="Q505" s="110"/>
      <c r="R505" s="110"/>
      <c r="S505" s="110"/>
      <c r="T505" s="110"/>
      <c r="U505" s="110"/>
      <c r="V505" s="110"/>
      <c r="W505" s="110"/>
      <c r="X505" s="110"/>
      <c r="Y505" s="110"/>
      <c r="Z505" s="110"/>
      <c r="AA505" s="110"/>
    </row>
    <row r="506" spans="12:27" s="113" customFormat="1" ht="15.95" customHeight="1">
      <c r="L506" s="172"/>
      <c r="M506" s="172"/>
      <c r="N506" s="172"/>
      <c r="O506" s="172"/>
      <c r="P506" s="110"/>
      <c r="Q506" s="110"/>
      <c r="R506" s="110"/>
      <c r="S506" s="110"/>
      <c r="T506" s="110"/>
      <c r="U506" s="110"/>
      <c r="V506" s="110"/>
      <c r="W506" s="110"/>
      <c r="X506" s="110"/>
      <c r="Y506" s="110"/>
      <c r="Z506" s="110"/>
      <c r="AA506" s="110"/>
    </row>
    <row r="507" spans="12:27" s="113" customFormat="1" ht="15.95" customHeight="1">
      <c r="L507" s="172"/>
      <c r="M507" s="172"/>
      <c r="N507" s="172"/>
      <c r="O507" s="172"/>
      <c r="P507" s="110"/>
      <c r="Q507" s="110"/>
      <c r="R507" s="110"/>
      <c r="S507" s="110"/>
      <c r="T507" s="110"/>
      <c r="U507" s="110"/>
      <c r="V507" s="110"/>
      <c r="W507" s="110"/>
      <c r="X507" s="110"/>
      <c r="Y507" s="110"/>
      <c r="Z507" s="110"/>
      <c r="AA507" s="110"/>
    </row>
    <row r="508" spans="12:27" s="113" customFormat="1" ht="15.95" customHeight="1">
      <c r="L508" s="172"/>
      <c r="M508" s="172"/>
      <c r="N508" s="172"/>
      <c r="O508" s="172"/>
      <c r="P508" s="110"/>
      <c r="Q508" s="110"/>
      <c r="R508" s="110"/>
      <c r="S508" s="110"/>
      <c r="T508" s="110"/>
      <c r="U508" s="110"/>
      <c r="V508" s="110"/>
      <c r="W508" s="110"/>
      <c r="X508" s="110"/>
      <c r="Y508" s="110"/>
      <c r="Z508" s="110"/>
      <c r="AA508" s="110"/>
    </row>
    <row r="509" spans="12:27" s="113" customFormat="1" ht="15.95" customHeight="1">
      <c r="L509" s="172"/>
      <c r="M509" s="172"/>
      <c r="N509" s="172"/>
      <c r="O509" s="172"/>
      <c r="P509" s="110"/>
      <c r="Q509" s="110"/>
      <c r="R509" s="110"/>
      <c r="S509" s="110"/>
      <c r="T509" s="110"/>
      <c r="U509" s="110"/>
      <c r="V509" s="110"/>
      <c r="W509" s="110"/>
      <c r="X509" s="110"/>
      <c r="Y509" s="110"/>
      <c r="Z509" s="110"/>
      <c r="AA509" s="110"/>
    </row>
    <row r="510" spans="12:27" s="113" customFormat="1" ht="15.95" customHeight="1">
      <c r="L510" s="172"/>
      <c r="M510" s="172"/>
      <c r="N510" s="172"/>
      <c r="O510" s="172"/>
      <c r="P510" s="110"/>
      <c r="Q510" s="110"/>
      <c r="R510" s="110"/>
      <c r="S510" s="110"/>
      <c r="T510" s="110"/>
      <c r="U510" s="110"/>
      <c r="V510" s="110"/>
      <c r="W510" s="110"/>
      <c r="X510" s="110"/>
      <c r="Y510" s="110"/>
      <c r="Z510" s="110"/>
      <c r="AA510" s="110"/>
    </row>
    <row r="511" spans="12:27" s="113" customFormat="1" ht="15.95" customHeight="1">
      <c r="L511" s="172"/>
      <c r="M511" s="172"/>
      <c r="N511" s="172"/>
      <c r="O511" s="172"/>
      <c r="P511" s="110"/>
      <c r="Q511" s="110"/>
      <c r="R511" s="110"/>
      <c r="S511" s="110"/>
      <c r="T511" s="110"/>
      <c r="U511" s="110"/>
      <c r="V511" s="110"/>
      <c r="W511" s="110"/>
      <c r="X511" s="110"/>
      <c r="Y511" s="110"/>
      <c r="Z511" s="110"/>
      <c r="AA511" s="110"/>
    </row>
    <row r="512" spans="12:27" s="113" customFormat="1" ht="15.95" customHeight="1">
      <c r="L512" s="172"/>
      <c r="M512" s="172"/>
      <c r="N512" s="172"/>
      <c r="O512" s="172"/>
      <c r="P512" s="110"/>
      <c r="Q512" s="110"/>
      <c r="R512" s="110"/>
      <c r="S512" s="110"/>
      <c r="T512" s="110"/>
      <c r="U512" s="110"/>
      <c r="V512" s="110"/>
      <c r="W512" s="110"/>
      <c r="X512" s="110"/>
      <c r="Y512" s="110"/>
      <c r="Z512" s="110"/>
      <c r="AA512" s="110"/>
    </row>
    <row r="513" spans="12:27" s="113" customFormat="1" ht="15.95" customHeight="1">
      <c r="L513" s="172"/>
      <c r="M513" s="172"/>
      <c r="N513" s="172"/>
      <c r="O513" s="172"/>
      <c r="P513" s="110"/>
      <c r="Q513" s="110"/>
      <c r="R513" s="110"/>
      <c r="S513" s="110"/>
      <c r="T513" s="110"/>
      <c r="U513" s="110"/>
      <c r="V513" s="110"/>
      <c r="W513" s="110"/>
      <c r="X513" s="110"/>
      <c r="Y513" s="110"/>
      <c r="Z513" s="110"/>
      <c r="AA513" s="110"/>
    </row>
    <row r="514" spans="12:27" s="113" customFormat="1" ht="15.95" customHeight="1">
      <c r="L514" s="172"/>
      <c r="M514" s="172"/>
      <c r="N514" s="172"/>
      <c r="O514" s="172"/>
      <c r="P514" s="110"/>
      <c r="Q514" s="110"/>
      <c r="R514" s="110"/>
      <c r="S514" s="110"/>
      <c r="T514" s="110"/>
      <c r="U514" s="110"/>
      <c r="V514" s="110"/>
      <c r="W514" s="110"/>
      <c r="X514" s="110"/>
      <c r="Y514" s="110"/>
      <c r="Z514" s="110"/>
      <c r="AA514" s="110"/>
    </row>
    <row r="515" spans="12:27" s="113" customFormat="1" ht="15.95" customHeight="1">
      <c r="L515" s="172"/>
      <c r="M515" s="172"/>
      <c r="N515" s="172"/>
      <c r="O515" s="172"/>
      <c r="P515" s="110"/>
      <c r="Q515" s="110"/>
      <c r="R515" s="110"/>
      <c r="S515" s="110"/>
      <c r="T515" s="110"/>
      <c r="U515" s="110"/>
      <c r="V515" s="110"/>
      <c r="W515" s="110"/>
      <c r="X515" s="110"/>
      <c r="Y515" s="110"/>
      <c r="Z515" s="110"/>
      <c r="AA515" s="110"/>
    </row>
    <row r="516" spans="12:27" s="113" customFormat="1" ht="15.95" customHeight="1">
      <c r="L516" s="172"/>
      <c r="M516" s="172"/>
      <c r="N516" s="172"/>
      <c r="O516" s="172"/>
      <c r="P516" s="110"/>
      <c r="Q516" s="110"/>
      <c r="R516" s="110"/>
      <c r="S516" s="110"/>
      <c r="T516" s="110"/>
      <c r="U516" s="110"/>
      <c r="V516" s="110"/>
      <c r="W516" s="110"/>
      <c r="X516" s="110"/>
      <c r="Y516" s="110"/>
      <c r="Z516" s="110"/>
      <c r="AA516" s="110"/>
    </row>
    <row r="517" spans="12:27" s="113" customFormat="1" ht="15.95" customHeight="1">
      <c r="L517" s="172"/>
      <c r="M517" s="172"/>
      <c r="N517" s="172"/>
      <c r="O517" s="172"/>
      <c r="P517" s="110"/>
      <c r="Q517" s="110"/>
      <c r="R517" s="110"/>
      <c r="S517" s="110"/>
      <c r="T517" s="110"/>
      <c r="U517" s="110"/>
      <c r="V517" s="110"/>
      <c r="W517" s="110"/>
      <c r="X517" s="110"/>
      <c r="Y517" s="110"/>
      <c r="Z517" s="110"/>
      <c r="AA517" s="110"/>
    </row>
    <row r="518" spans="12:27" s="113" customFormat="1" ht="15.95" customHeight="1">
      <c r="L518" s="172"/>
      <c r="M518" s="172"/>
      <c r="N518" s="172"/>
      <c r="O518" s="172"/>
      <c r="P518" s="110"/>
      <c r="Q518" s="110"/>
      <c r="R518" s="110"/>
      <c r="S518" s="110"/>
      <c r="T518" s="110"/>
      <c r="U518" s="110"/>
      <c r="V518" s="110"/>
      <c r="W518" s="110"/>
      <c r="X518" s="110"/>
      <c r="Y518" s="110"/>
      <c r="Z518" s="110"/>
      <c r="AA518" s="110"/>
    </row>
    <row r="519" spans="12:27" s="113" customFormat="1" ht="15.95" customHeight="1">
      <c r="L519" s="172"/>
      <c r="M519" s="172"/>
      <c r="N519" s="172"/>
      <c r="O519" s="172"/>
      <c r="P519" s="110"/>
      <c r="Q519" s="110"/>
      <c r="R519" s="110"/>
      <c r="S519" s="110"/>
      <c r="T519" s="110"/>
      <c r="U519" s="110"/>
      <c r="V519" s="110"/>
      <c r="W519" s="110"/>
      <c r="X519" s="110"/>
      <c r="Y519" s="110"/>
      <c r="Z519" s="110"/>
      <c r="AA519" s="110"/>
    </row>
    <row r="520" spans="12:27" s="113" customFormat="1" ht="15.95" customHeight="1">
      <c r="L520" s="172"/>
      <c r="M520" s="172"/>
      <c r="N520" s="172"/>
      <c r="O520" s="172"/>
      <c r="P520" s="110"/>
      <c r="Q520" s="110"/>
      <c r="R520" s="110"/>
      <c r="S520" s="110"/>
      <c r="T520" s="110"/>
      <c r="U520" s="110"/>
      <c r="V520" s="110"/>
      <c r="W520" s="110"/>
      <c r="X520" s="110"/>
      <c r="Y520" s="110"/>
      <c r="Z520" s="110"/>
      <c r="AA520" s="110"/>
    </row>
    <row r="521" spans="12:27" s="113" customFormat="1" ht="15.95" customHeight="1">
      <c r="L521" s="172"/>
      <c r="M521" s="172"/>
      <c r="N521" s="172"/>
      <c r="O521" s="172"/>
      <c r="P521" s="110"/>
      <c r="Q521" s="110"/>
      <c r="R521" s="110"/>
      <c r="S521" s="110"/>
      <c r="T521" s="110"/>
      <c r="U521" s="110"/>
      <c r="V521" s="110"/>
      <c r="W521" s="110"/>
      <c r="X521" s="110"/>
      <c r="Y521" s="110"/>
      <c r="Z521" s="110"/>
      <c r="AA521" s="110"/>
    </row>
    <row r="522" spans="12:27" s="113" customFormat="1" ht="15.95" customHeight="1">
      <c r="L522" s="172"/>
      <c r="M522" s="172"/>
      <c r="N522" s="172"/>
      <c r="O522" s="172"/>
      <c r="P522" s="110"/>
      <c r="Q522" s="110"/>
      <c r="R522" s="110"/>
      <c r="S522" s="110"/>
      <c r="T522" s="110"/>
      <c r="U522" s="110"/>
      <c r="V522" s="110"/>
      <c r="W522" s="110"/>
      <c r="X522" s="110"/>
      <c r="Y522" s="110"/>
      <c r="Z522" s="110"/>
      <c r="AA522" s="110"/>
    </row>
    <row r="523" spans="12:27" s="113" customFormat="1" ht="15.95" customHeight="1">
      <c r="L523" s="172"/>
      <c r="M523" s="172"/>
      <c r="N523" s="172"/>
      <c r="O523" s="172"/>
      <c r="P523" s="110"/>
      <c r="Q523" s="110"/>
      <c r="R523" s="110"/>
      <c r="S523" s="110"/>
      <c r="T523" s="110"/>
      <c r="U523" s="110"/>
      <c r="V523" s="110"/>
      <c r="W523" s="110"/>
      <c r="X523" s="110"/>
      <c r="Y523" s="110"/>
      <c r="Z523" s="110"/>
      <c r="AA523" s="110"/>
    </row>
    <row r="524" spans="12:27" s="113" customFormat="1" ht="15.95" customHeight="1">
      <c r="L524" s="172"/>
      <c r="M524" s="172"/>
      <c r="N524" s="172"/>
      <c r="O524" s="172"/>
      <c r="P524" s="110"/>
      <c r="Q524" s="110"/>
      <c r="R524" s="110"/>
      <c r="S524" s="110"/>
      <c r="T524" s="110"/>
      <c r="U524" s="110"/>
      <c r="V524" s="110"/>
      <c r="W524" s="110"/>
      <c r="X524" s="110"/>
      <c r="Y524" s="110"/>
      <c r="Z524" s="110"/>
      <c r="AA524" s="110"/>
    </row>
    <row r="525" spans="12:27" s="113" customFormat="1" ht="15.95" customHeight="1">
      <c r="L525" s="172"/>
      <c r="M525" s="172"/>
      <c r="N525" s="172"/>
      <c r="O525" s="172"/>
      <c r="P525" s="110"/>
      <c r="Q525" s="110"/>
      <c r="R525" s="110"/>
      <c r="S525" s="110"/>
      <c r="T525" s="110"/>
      <c r="U525" s="110"/>
      <c r="V525" s="110"/>
      <c r="W525" s="110"/>
      <c r="X525" s="110"/>
      <c r="Y525" s="110"/>
      <c r="Z525" s="110"/>
      <c r="AA525" s="110"/>
    </row>
    <row r="526" spans="12:27" s="113" customFormat="1" ht="15.95" customHeight="1">
      <c r="L526" s="172"/>
      <c r="M526" s="172"/>
      <c r="N526" s="172"/>
      <c r="O526" s="172"/>
      <c r="P526" s="110"/>
      <c r="Q526" s="110"/>
      <c r="R526" s="110"/>
      <c r="S526" s="110"/>
      <c r="T526" s="110"/>
      <c r="U526" s="110"/>
      <c r="V526" s="110"/>
      <c r="W526" s="110"/>
      <c r="X526" s="110"/>
      <c r="Y526" s="110"/>
      <c r="Z526" s="110"/>
      <c r="AA526" s="110"/>
    </row>
    <row r="527" spans="12:27" s="113" customFormat="1" ht="15.95" customHeight="1">
      <c r="L527" s="172"/>
      <c r="M527" s="172"/>
      <c r="N527" s="172"/>
      <c r="O527" s="172"/>
      <c r="P527" s="110"/>
      <c r="Q527" s="110"/>
      <c r="R527" s="110"/>
      <c r="S527" s="110"/>
      <c r="T527" s="110"/>
      <c r="U527" s="110"/>
      <c r="V527" s="110"/>
      <c r="W527" s="110"/>
      <c r="X527" s="110"/>
      <c r="Y527" s="110"/>
      <c r="Z527" s="110"/>
      <c r="AA527" s="110"/>
    </row>
    <row r="528" spans="12:27" s="113" customFormat="1" ht="15.95" customHeight="1">
      <c r="L528" s="172"/>
      <c r="M528" s="172"/>
      <c r="N528" s="172"/>
      <c r="O528" s="172"/>
      <c r="P528" s="110"/>
      <c r="Q528" s="110"/>
      <c r="R528" s="110"/>
      <c r="S528" s="110"/>
      <c r="T528" s="110"/>
      <c r="U528" s="110"/>
      <c r="V528" s="110"/>
      <c r="W528" s="110"/>
      <c r="X528" s="110"/>
      <c r="Y528" s="110"/>
      <c r="Z528" s="110"/>
      <c r="AA528" s="110"/>
    </row>
    <row r="529" spans="12:27" s="113" customFormat="1" ht="15.95" customHeight="1">
      <c r="L529" s="172"/>
      <c r="M529" s="172"/>
      <c r="N529" s="172"/>
      <c r="O529" s="172"/>
      <c r="P529" s="110"/>
      <c r="Q529" s="110"/>
      <c r="R529" s="110"/>
      <c r="S529" s="110"/>
      <c r="T529" s="110"/>
      <c r="U529" s="110"/>
      <c r="V529" s="110"/>
      <c r="W529" s="110"/>
      <c r="X529" s="110"/>
      <c r="Y529" s="110"/>
      <c r="Z529" s="110"/>
      <c r="AA529" s="110"/>
    </row>
    <row r="530" spans="12:27" s="113" customFormat="1" ht="15.95" customHeight="1">
      <c r="L530" s="172"/>
      <c r="M530" s="172"/>
      <c r="N530" s="172"/>
      <c r="O530" s="172"/>
      <c r="P530" s="110"/>
      <c r="Q530" s="110"/>
      <c r="R530" s="110"/>
      <c r="S530" s="110"/>
      <c r="T530" s="110"/>
      <c r="U530" s="110"/>
      <c r="V530" s="110"/>
      <c r="W530" s="110"/>
      <c r="X530" s="110"/>
      <c r="Y530" s="110"/>
      <c r="Z530" s="110"/>
      <c r="AA530" s="110"/>
    </row>
    <row r="531" spans="12:27" s="113" customFormat="1" ht="15.95" customHeight="1">
      <c r="L531" s="172"/>
      <c r="M531" s="172"/>
      <c r="N531" s="172"/>
      <c r="O531" s="172"/>
      <c r="P531" s="110"/>
      <c r="Q531" s="110"/>
      <c r="R531" s="110"/>
      <c r="S531" s="110"/>
      <c r="T531" s="110"/>
      <c r="U531" s="110"/>
      <c r="V531" s="110"/>
      <c r="W531" s="110"/>
      <c r="X531" s="110"/>
      <c r="Y531" s="110"/>
      <c r="Z531" s="110"/>
      <c r="AA531" s="110"/>
    </row>
    <row r="532" spans="12:27" s="113" customFormat="1" ht="15.95" customHeight="1">
      <c r="L532" s="172"/>
      <c r="M532" s="172"/>
      <c r="N532" s="172"/>
      <c r="O532" s="172"/>
      <c r="P532" s="110"/>
      <c r="Q532" s="110"/>
      <c r="R532" s="110"/>
      <c r="S532" s="110"/>
      <c r="T532" s="110"/>
      <c r="U532" s="110"/>
      <c r="V532" s="110"/>
      <c r="W532" s="110"/>
      <c r="X532" s="110"/>
      <c r="Y532" s="110"/>
      <c r="Z532" s="110"/>
      <c r="AA532" s="110"/>
    </row>
    <row r="533" spans="12:27" s="113" customFormat="1" ht="15.95" customHeight="1">
      <c r="L533" s="172"/>
      <c r="M533" s="172"/>
      <c r="N533" s="172"/>
      <c r="O533" s="172"/>
      <c r="P533" s="110"/>
      <c r="Q533" s="110"/>
      <c r="R533" s="110"/>
      <c r="S533" s="110"/>
      <c r="T533" s="110"/>
      <c r="U533" s="110"/>
      <c r="V533" s="110"/>
      <c r="W533" s="110"/>
      <c r="X533" s="110"/>
      <c r="Y533" s="110"/>
      <c r="Z533" s="110"/>
      <c r="AA533" s="110"/>
    </row>
    <row r="534" spans="12:27" s="113" customFormat="1" ht="15.95" customHeight="1">
      <c r="L534" s="172"/>
      <c r="M534" s="172"/>
      <c r="N534" s="172"/>
      <c r="O534" s="172"/>
      <c r="P534" s="110"/>
      <c r="Q534" s="110"/>
      <c r="R534" s="110"/>
      <c r="S534" s="110"/>
      <c r="T534" s="110"/>
      <c r="U534" s="110"/>
      <c r="V534" s="110"/>
      <c r="W534" s="110"/>
      <c r="X534" s="110"/>
      <c r="Y534" s="110"/>
      <c r="Z534" s="110"/>
      <c r="AA534" s="110"/>
    </row>
    <row r="535" spans="12:27" s="113" customFormat="1" ht="15.95" customHeight="1">
      <c r="L535" s="172"/>
      <c r="M535" s="172"/>
      <c r="N535" s="172"/>
      <c r="O535" s="172"/>
      <c r="P535" s="110"/>
      <c r="Q535" s="110"/>
      <c r="R535" s="110"/>
      <c r="S535" s="110"/>
      <c r="T535" s="110"/>
      <c r="U535" s="110"/>
      <c r="V535" s="110"/>
      <c r="W535" s="110"/>
      <c r="X535" s="110"/>
      <c r="Y535" s="110"/>
      <c r="Z535" s="110"/>
      <c r="AA535" s="110"/>
    </row>
    <row r="536" spans="12:27" s="113" customFormat="1" ht="15.95" customHeight="1">
      <c r="L536" s="172"/>
      <c r="M536" s="172"/>
      <c r="N536" s="172"/>
      <c r="O536" s="172"/>
      <c r="P536" s="110"/>
      <c r="Q536" s="110"/>
      <c r="R536" s="110"/>
      <c r="S536" s="110"/>
      <c r="T536" s="110"/>
      <c r="U536" s="110"/>
      <c r="V536" s="110"/>
      <c r="W536" s="110"/>
      <c r="X536" s="110"/>
      <c r="Y536" s="110"/>
      <c r="Z536" s="110"/>
      <c r="AA536" s="110"/>
    </row>
    <row r="537" spans="12:27" s="113" customFormat="1" ht="15.95" customHeight="1">
      <c r="L537" s="172"/>
      <c r="M537" s="172"/>
      <c r="N537" s="172"/>
      <c r="O537" s="172"/>
      <c r="P537" s="110"/>
      <c r="Q537" s="110"/>
      <c r="R537" s="110"/>
      <c r="S537" s="110"/>
      <c r="T537" s="110"/>
      <c r="U537" s="110"/>
      <c r="V537" s="110"/>
      <c r="W537" s="110"/>
      <c r="X537" s="110"/>
      <c r="Y537" s="110"/>
      <c r="Z537" s="110"/>
      <c r="AA537" s="110"/>
    </row>
    <row r="538" spans="12:27" s="113" customFormat="1" ht="15.95" customHeight="1">
      <c r="L538" s="172"/>
      <c r="M538" s="172"/>
      <c r="N538" s="172"/>
      <c r="O538" s="172"/>
      <c r="P538" s="110"/>
      <c r="Q538" s="110"/>
      <c r="R538" s="110"/>
      <c r="S538" s="110"/>
      <c r="T538" s="110"/>
      <c r="U538" s="110"/>
      <c r="V538" s="110"/>
      <c r="W538" s="110"/>
      <c r="X538" s="110"/>
      <c r="Y538" s="110"/>
      <c r="Z538" s="110"/>
      <c r="AA538" s="110"/>
    </row>
    <row r="539" spans="12:27" s="113" customFormat="1" ht="15.95" customHeight="1">
      <c r="L539" s="172"/>
      <c r="M539" s="172"/>
      <c r="N539" s="172"/>
      <c r="O539" s="172"/>
      <c r="P539" s="110"/>
      <c r="Q539" s="110"/>
      <c r="R539" s="110"/>
      <c r="S539" s="110"/>
      <c r="T539" s="110"/>
      <c r="U539" s="110"/>
      <c r="V539" s="110"/>
      <c r="W539" s="110"/>
      <c r="X539" s="110"/>
      <c r="Y539" s="110"/>
      <c r="Z539" s="110"/>
      <c r="AA539" s="110"/>
    </row>
    <row r="540" spans="12:27" s="113" customFormat="1" ht="15.95" customHeight="1">
      <c r="L540" s="172"/>
      <c r="M540" s="172"/>
      <c r="N540" s="172"/>
      <c r="O540" s="172"/>
      <c r="P540" s="110"/>
      <c r="Q540" s="110"/>
      <c r="R540" s="110"/>
      <c r="S540" s="110"/>
      <c r="T540" s="110"/>
      <c r="U540" s="110"/>
      <c r="V540" s="110"/>
      <c r="W540" s="110"/>
      <c r="X540" s="110"/>
      <c r="Y540" s="110"/>
      <c r="Z540" s="110"/>
      <c r="AA540" s="110"/>
    </row>
    <row r="541" spans="12:27" s="113" customFormat="1" ht="15.95" customHeight="1">
      <c r="L541" s="172"/>
      <c r="M541" s="172"/>
      <c r="N541" s="172"/>
      <c r="O541" s="172"/>
      <c r="P541" s="110"/>
      <c r="Q541" s="110"/>
      <c r="R541" s="110"/>
      <c r="S541" s="110"/>
      <c r="T541" s="110"/>
      <c r="U541" s="110"/>
      <c r="V541" s="110"/>
      <c r="W541" s="110"/>
      <c r="X541" s="110"/>
      <c r="Y541" s="110"/>
      <c r="Z541" s="110"/>
      <c r="AA541" s="110"/>
    </row>
    <row r="542" spans="12:27" s="113" customFormat="1" ht="15.95" customHeight="1">
      <c r="L542" s="172"/>
      <c r="M542" s="172"/>
      <c r="N542" s="172"/>
      <c r="O542" s="172"/>
      <c r="P542" s="110"/>
      <c r="Q542" s="110"/>
      <c r="R542" s="110"/>
      <c r="S542" s="110"/>
      <c r="T542" s="110"/>
      <c r="U542" s="110"/>
      <c r="V542" s="110"/>
      <c r="W542" s="110"/>
      <c r="X542" s="110"/>
      <c r="Y542" s="110"/>
      <c r="Z542" s="110"/>
      <c r="AA542" s="110"/>
    </row>
    <row r="543" spans="12:27" s="113" customFormat="1" ht="15.95" customHeight="1">
      <c r="L543" s="172"/>
      <c r="M543" s="172"/>
      <c r="N543" s="172"/>
      <c r="O543" s="172"/>
      <c r="P543" s="110"/>
      <c r="Q543" s="110"/>
      <c r="R543" s="110"/>
      <c r="S543" s="110"/>
      <c r="T543" s="110"/>
      <c r="U543" s="110"/>
      <c r="V543" s="110"/>
      <c r="W543" s="110"/>
      <c r="X543" s="110"/>
      <c r="Y543" s="110"/>
      <c r="Z543" s="110"/>
      <c r="AA543" s="110"/>
    </row>
    <row r="544" spans="12:27" s="113" customFormat="1" ht="15.95" customHeight="1">
      <c r="L544" s="172"/>
      <c r="M544" s="172"/>
      <c r="N544" s="172"/>
      <c r="O544" s="172"/>
      <c r="P544" s="110"/>
      <c r="Q544" s="110"/>
      <c r="R544" s="110"/>
      <c r="S544" s="110"/>
      <c r="T544" s="110"/>
      <c r="U544" s="110"/>
      <c r="V544" s="110"/>
      <c r="W544" s="110"/>
      <c r="X544" s="110"/>
      <c r="Y544" s="110"/>
      <c r="Z544" s="110"/>
      <c r="AA544" s="110"/>
    </row>
    <row r="545" spans="12:27" s="113" customFormat="1" ht="15.95" customHeight="1">
      <c r="L545" s="172"/>
      <c r="M545" s="172"/>
      <c r="N545" s="172"/>
      <c r="O545" s="172"/>
      <c r="P545" s="110"/>
      <c r="Q545" s="110"/>
      <c r="R545" s="110"/>
      <c r="S545" s="110"/>
      <c r="T545" s="110"/>
      <c r="U545" s="110"/>
      <c r="V545" s="110"/>
      <c r="W545" s="110"/>
      <c r="X545" s="110"/>
      <c r="Y545" s="110"/>
      <c r="Z545" s="110"/>
      <c r="AA545" s="110"/>
    </row>
    <row r="546" spans="12:27" s="113" customFormat="1" ht="15.95" customHeight="1">
      <c r="L546" s="172"/>
      <c r="M546" s="172"/>
      <c r="N546" s="172"/>
      <c r="O546" s="172"/>
      <c r="P546" s="110"/>
      <c r="Q546" s="110"/>
      <c r="R546" s="110"/>
      <c r="S546" s="110"/>
      <c r="T546" s="110"/>
      <c r="U546" s="110"/>
      <c r="V546" s="110"/>
      <c r="W546" s="110"/>
      <c r="X546" s="110"/>
      <c r="Y546" s="110"/>
      <c r="Z546" s="110"/>
      <c r="AA546" s="110"/>
    </row>
    <row r="547" spans="12:27" s="113" customFormat="1" ht="15.95" customHeight="1">
      <c r="L547" s="172"/>
      <c r="M547" s="172"/>
      <c r="N547" s="172"/>
      <c r="O547" s="172"/>
      <c r="P547" s="110"/>
      <c r="Q547" s="110"/>
      <c r="R547" s="110"/>
      <c r="S547" s="110"/>
      <c r="T547" s="110"/>
      <c r="U547" s="110"/>
      <c r="V547" s="110"/>
      <c r="W547" s="110"/>
      <c r="X547" s="110"/>
      <c r="Y547" s="110"/>
      <c r="Z547" s="110"/>
      <c r="AA547" s="110"/>
    </row>
    <row r="548" spans="12:27" s="113" customFormat="1" ht="15.95" customHeight="1">
      <c r="L548" s="172"/>
      <c r="M548" s="172"/>
      <c r="N548" s="172"/>
      <c r="O548" s="172"/>
      <c r="P548" s="110"/>
      <c r="Q548" s="110"/>
      <c r="R548" s="110"/>
      <c r="S548" s="110"/>
      <c r="T548" s="110"/>
      <c r="U548" s="110"/>
      <c r="V548" s="110"/>
      <c r="W548" s="110"/>
      <c r="X548" s="110"/>
      <c r="Y548" s="110"/>
      <c r="Z548" s="110"/>
      <c r="AA548" s="110"/>
    </row>
    <row r="549" spans="12:27" s="113" customFormat="1" ht="15.95" customHeight="1">
      <c r="L549" s="172"/>
      <c r="M549" s="172"/>
      <c r="N549" s="172"/>
      <c r="O549" s="172"/>
      <c r="P549" s="110"/>
      <c r="Q549" s="110"/>
      <c r="R549" s="110"/>
      <c r="S549" s="110"/>
      <c r="T549" s="110"/>
      <c r="U549" s="110"/>
      <c r="V549" s="110"/>
      <c r="W549" s="110"/>
      <c r="X549" s="110"/>
      <c r="Y549" s="110"/>
      <c r="Z549" s="110"/>
      <c r="AA549" s="110"/>
    </row>
    <row r="550" spans="12:27" s="113" customFormat="1" ht="15.95" customHeight="1">
      <c r="L550" s="172"/>
      <c r="M550" s="172"/>
      <c r="N550" s="172"/>
      <c r="O550" s="172"/>
      <c r="P550" s="110"/>
      <c r="Q550" s="110"/>
      <c r="R550" s="110"/>
      <c r="S550" s="110"/>
      <c r="T550" s="110"/>
      <c r="U550" s="110"/>
      <c r="V550" s="110"/>
      <c r="W550" s="110"/>
      <c r="X550" s="110"/>
      <c r="Y550" s="110"/>
      <c r="Z550" s="110"/>
      <c r="AA550" s="110"/>
    </row>
    <row r="551" spans="12:27" s="113" customFormat="1" ht="15.95" customHeight="1">
      <c r="L551" s="172"/>
      <c r="M551" s="172"/>
      <c r="N551" s="172"/>
      <c r="O551" s="172"/>
      <c r="P551" s="110"/>
      <c r="Q551" s="110"/>
      <c r="R551" s="110"/>
      <c r="S551" s="110"/>
      <c r="T551" s="110"/>
      <c r="U551" s="110"/>
      <c r="V551" s="110"/>
      <c r="W551" s="110"/>
      <c r="X551" s="110"/>
      <c r="Y551" s="110"/>
      <c r="Z551" s="110"/>
      <c r="AA551" s="110"/>
    </row>
    <row r="552" spans="12:27" s="113" customFormat="1" ht="15.95" customHeight="1">
      <c r="L552" s="172"/>
      <c r="M552" s="172"/>
      <c r="N552" s="172"/>
      <c r="O552" s="172"/>
      <c r="P552" s="110"/>
      <c r="Q552" s="110"/>
      <c r="R552" s="110"/>
      <c r="S552" s="110"/>
      <c r="T552" s="110"/>
      <c r="U552" s="110"/>
      <c r="V552" s="110"/>
      <c r="W552" s="110"/>
      <c r="X552" s="110"/>
      <c r="Y552" s="110"/>
      <c r="Z552" s="110"/>
      <c r="AA552" s="110"/>
    </row>
    <row r="553" spans="12:27" s="113" customFormat="1" ht="15.95" customHeight="1">
      <c r="L553" s="172"/>
      <c r="M553" s="172"/>
      <c r="N553" s="172"/>
      <c r="O553" s="172"/>
      <c r="P553" s="110"/>
      <c r="Q553" s="110"/>
      <c r="R553" s="110"/>
      <c r="S553" s="110"/>
      <c r="T553" s="110"/>
      <c r="U553" s="110"/>
      <c r="V553" s="110"/>
      <c r="W553" s="110"/>
      <c r="X553" s="110"/>
      <c r="Y553" s="110"/>
      <c r="Z553" s="110"/>
      <c r="AA553" s="110"/>
    </row>
    <row r="554" spans="12:27" s="113" customFormat="1" ht="15.95" customHeight="1">
      <c r="L554" s="172"/>
      <c r="M554" s="172"/>
      <c r="N554" s="172"/>
      <c r="O554" s="172"/>
      <c r="P554" s="110"/>
      <c r="Q554" s="110"/>
      <c r="R554" s="110"/>
      <c r="S554" s="110"/>
      <c r="T554" s="110"/>
      <c r="U554" s="110"/>
      <c r="V554" s="110"/>
      <c r="W554" s="110"/>
      <c r="X554" s="110"/>
      <c r="Y554" s="110"/>
      <c r="Z554" s="110"/>
      <c r="AA554" s="110"/>
    </row>
    <row r="555" spans="12:27" s="113" customFormat="1" ht="15.95" customHeight="1">
      <c r="L555" s="172"/>
      <c r="M555" s="172"/>
      <c r="N555" s="172"/>
      <c r="O555" s="172"/>
      <c r="P555" s="110"/>
      <c r="Q555" s="110"/>
      <c r="R555" s="110"/>
      <c r="S555" s="110"/>
      <c r="T555" s="110"/>
      <c r="U555" s="110"/>
      <c r="V555" s="110"/>
      <c r="W555" s="110"/>
      <c r="X555" s="110"/>
      <c r="Y555" s="110"/>
      <c r="Z555" s="110"/>
      <c r="AA555" s="110"/>
    </row>
    <row r="556" spans="12:27" s="113" customFormat="1" ht="15.95" customHeight="1">
      <c r="L556" s="172"/>
      <c r="M556" s="172"/>
      <c r="N556" s="172"/>
      <c r="O556" s="172"/>
      <c r="P556" s="110"/>
      <c r="Q556" s="110"/>
      <c r="R556" s="110"/>
      <c r="S556" s="110"/>
      <c r="T556" s="110"/>
      <c r="U556" s="110"/>
      <c r="V556" s="110"/>
      <c r="W556" s="110"/>
      <c r="X556" s="110"/>
      <c r="Y556" s="110"/>
      <c r="Z556" s="110"/>
      <c r="AA556" s="110"/>
    </row>
    <row r="557" spans="12:27" s="113" customFormat="1" ht="15.95" customHeight="1">
      <c r="L557" s="172"/>
      <c r="M557" s="172"/>
      <c r="N557" s="172"/>
      <c r="O557" s="172"/>
      <c r="P557" s="110"/>
      <c r="Q557" s="110"/>
      <c r="R557" s="110"/>
      <c r="S557" s="110"/>
      <c r="T557" s="110"/>
      <c r="U557" s="110"/>
      <c r="V557" s="110"/>
      <c r="W557" s="110"/>
      <c r="X557" s="110"/>
      <c r="Y557" s="110"/>
      <c r="Z557" s="110"/>
      <c r="AA557" s="110"/>
    </row>
    <row r="558" spans="12:27" s="113" customFormat="1" ht="15.95" customHeight="1">
      <c r="L558" s="172"/>
      <c r="M558" s="172"/>
      <c r="N558" s="172"/>
      <c r="O558" s="172"/>
      <c r="P558" s="110"/>
      <c r="Q558" s="110"/>
      <c r="R558" s="110"/>
      <c r="S558" s="110"/>
      <c r="T558" s="110"/>
      <c r="U558" s="110"/>
      <c r="V558" s="110"/>
      <c r="W558" s="110"/>
      <c r="X558" s="110"/>
      <c r="Y558" s="110"/>
      <c r="Z558" s="110"/>
      <c r="AA558" s="110"/>
    </row>
    <row r="559" spans="12:27" s="113" customFormat="1" ht="15.95" customHeight="1">
      <c r="L559" s="172"/>
      <c r="M559" s="172"/>
      <c r="N559" s="172"/>
      <c r="O559" s="172"/>
      <c r="P559" s="110"/>
      <c r="Q559" s="110"/>
      <c r="R559" s="110"/>
      <c r="S559" s="110"/>
      <c r="T559" s="110"/>
      <c r="U559" s="110"/>
      <c r="V559" s="110"/>
      <c r="W559" s="110"/>
      <c r="X559" s="110"/>
      <c r="Y559" s="110"/>
      <c r="Z559" s="110"/>
      <c r="AA559" s="110"/>
    </row>
    <row r="560" spans="12:27" s="113" customFormat="1" ht="15.95" customHeight="1">
      <c r="L560" s="172"/>
      <c r="M560" s="172"/>
      <c r="N560" s="172"/>
      <c r="O560" s="172"/>
      <c r="P560" s="110"/>
      <c r="Q560" s="110"/>
      <c r="R560" s="110"/>
      <c r="S560" s="110"/>
      <c r="T560" s="110"/>
      <c r="U560" s="110"/>
      <c r="V560" s="110"/>
      <c r="W560" s="110"/>
      <c r="X560" s="110"/>
      <c r="Y560" s="110"/>
      <c r="Z560" s="110"/>
      <c r="AA560" s="110"/>
    </row>
    <row r="561" spans="12:27" s="113" customFormat="1" ht="15.95" customHeight="1">
      <c r="L561" s="172"/>
      <c r="M561" s="172"/>
      <c r="N561" s="172"/>
      <c r="O561" s="172"/>
      <c r="P561" s="110"/>
      <c r="Q561" s="110"/>
      <c r="R561" s="110"/>
      <c r="S561" s="110"/>
      <c r="T561" s="110"/>
      <c r="U561" s="110"/>
      <c r="V561" s="110"/>
      <c r="W561" s="110"/>
      <c r="X561" s="110"/>
      <c r="Y561" s="110"/>
      <c r="Z561" s="110"/>
      <c r="AA561" s="110"/>
    </row>
    <row r="562" spans="12:27" s="113" customFormat="1" ht="15.95" customHeight="1">
      <c r="L562" s="172"/>
      <c r="M562" s="172"/>
      <c r="N562" s="172"/>
      <c r="O562" s="172"/>
      <c r="P562" s="110"/>
      <c r="Q562" s="110"/>
      <c r="R562" s="110"/>
      <c r="S562" s="110"/>
      <c r="T562" s="110"/>
      <c r="U562" s="110"/>
      <c r="V562" s="110"/>
      <c r="W562" s="110"/>
      <c r="X562" s="110"/>
      <c r="Y562" s="110"/>
      <c r="Z562" s="110"/>
      <c r="AA562" s="110"/>
    </row>
    <row r="563" spans="12:27" s="113" customFormat="1" ht="15.95" customHeight="1">
      <c r="L563" s="172"/>
      <c r="M563" s="172"/>
      <c r="N563" s="172"/>
      <c r="O563" s="172"/>
      <c r="P563" s="110"/>
      <c r="Q563" s="110"/>
      <c r="R563" s="110"/>
      <c r="S563" s="110"/>
      <c r="T563" s="110"/>
      <c r="U563" s="110"/>
      <c r="V563" s="110"/>
      <c r="W563" s="110"/>
      <c r="X563" s="110"/>
      <c r="Y563" s="110"/>
      <c r="Z563" s="110"/>
      <c r="AA563" s="110"/>
    </row>
    <row r="564" spans="12:27" s="113" customFormat="1" ht="15.95" customHeight="1">
      <c r="L564" s="172"/>
      <c r="M564" s="172"/>
      <c r="N564" s="172"/>
      <c r="O564" s="172"/>
      <c r="P564" s="110"/>
      <c r="Q564" s="110"/>
      <c r="R564" s="110"/>
      <c r="S564" s="110"/>
      <c r="T564" s="110"/>
      <c r="U564" s="110"/>
      <c r="V564" s="110"/>
      <c r="W564" s="110"/>
      <c r="X564" s="110"/>
      <c r="Y564" s="110"/>
      <c r="Z564" s="110"/>
      <c r="AA564" s="110"/>
    </row>
    <row r="565" spans="12:27" s="113" customFormat="1" ht="15.95" customHeight="1">
      <c r="L565" s="172"/>
      <c r="M565" s="172"/>
      <c r="N565" s="172"/>
      <c r="O565" s="172"/>
      <c r="P565" s="110"/>
      <c r="Q565" s="110"/>
      <c r="R565" s="110"/>
      <c r="S565" s="110"/>
      <c r="T565" s="110"/>
      <c r="U565" s="110"/>
      <c r="V565" s="110"/>
      <c r="W565" s="110"/>
      <c r="X565" s="110"/>
      <c r="Y565" s="110"/>
      <c r="Z565" s="110"/>
      <c r="AA565" s="110"/>
    </row>
    <row r="566" spans="12:27" s="113" customFormat="1" ht="15.95" customHeight="1">
      <c r="L566" s="172"/>
      <c r="M566" s="172"/>
      <c r="N566" s="172"/>
      <c r="O566" s="172"/>
      <c r="P566" s="110"/>
      <c r="Q566" s="110"/>
      <c r="R566" s="110"/>
      <c r="S566" s="110"/>
      <c r="T566" s="110"/>
      <c r="U566" s="110"/>
      <c r="V566" s="110"/>
      <c r="W566" s="110"/>
      <c r="X566" s="110"/>
      <c r="Y566" s="110"/>
      <c r="Z566" s="110"/>
      <c r="AA566" s="110"/>
    </row>
    <row r="567" spans="12:27" s="113" customFormat="1" ht="15.95" customHeight="1">
      <c r="L567" s="172"/>
      <c r="M567" s="172"/>
      <c r="N567" s="172"/>
      <c r="O567" s="172"/>
      <c r="P567" s="110"/>
      <c r="Q567" s="110"/>
      <c r="R567" s="110"/>
      <c r="S567" s="110"/>
      <c r="T567" s="110"/>
      <c r="U567" s="110"/>
      <c r="V567" s="110"/>
      <c r="W567" s="110"/>
      <c r="X567" s="110"/>
      <c r="Y567" s="110"/>
      <c r="Z567" s="110"/>
      <c r="AA567" s="110"/>
    </row>
    <row r="568" spans="12:27" s="113" customFormat="1" ht="15.95" customHeight="1">
      <c r="L568" s="172"/>
      <c r="M568" s="172"/>
      <c r="N568" s="172"/>
      <c r="O568" s="172"/>
      <c r="P568" s="110"/>
      <c r="Q568" s="110"/>
      <c r="R568" s="110"/>
      <c r="S568" s="110"/>
      <c r="T568" s="110"/>
      <c r="U568" s="110"/>
      <c r="V568" s="110"/>
      <c r="W568" s="110"/>
      <c r="X568" s="110"/>
      <c r="Y568" s="110"/>
      <c r="Z568" s="110"/>
      <c r="AA568" s="110"/>
    </row>
    <row r="569" spans="12:27" s="113" customFormat="1" ht="15.95" customHeight="1">
      <c r="L569" s="172"/>
      <c r="M569" s="172"/>
      <c r="N569" s="172"/>
      <c r="O569" s="172"/>
      <c r="P569" s="110"/>
      <c r="Q569" s="110"/>
      <c r="R569" s="110"/>
      <c r="S569" s="110"/>
      <c r="T569" s="110"/>
      <c r="U569" s="110"/>
      <c r="V569" s="110"/>
      <c r="W569" s="110"/>
      <c r="X569" s="110"/>
      <c r="Y569" s="110"/>
      <c r="Z569" s="110"/>
      <c r="AA569" s="110"/>
    </row>
    <row r="570" spans="12:27" s="113" customFormat="1" ht="15.95" customHeight="1">
      <c r="L570" s="172"/>
      <c r="M570" s="172"/>
      <c r="N570" s="172"/>
      <c r="O570" s="172"/>
      <c r="P570" s="110"/>
      <c r="Q570" s="110"/>
      <c r="R570" s="110"/>
      <c r="S570" s="110"/>
      <c r="T570" s="110"/>
      <c r="U570" s="110"/>
      <c r="V570" s="110"/>
      <c r="W570" s="110"/>
      <c r="X570" s="110"/>
      <c r="Y570" s="110"/>
      <c r="Z570" s="110"/>
      <c r="AA570" s="110"/>
    </row>
    <row r="571" spans="12:27" s="113" customFormat="1" ht="15.95" customHeight="1">
      <c r="L571" s="172"/>
      <c r="M571" s="172"/>
      <c r="N571" s="172"/>
      <c r="O571" s="172"/>
      <c r="P571" s="110"/>
      <c r="Q571" s="110"/>
      <c r="R571" s="110"/>
      <c r="S571" s="110"/>
      <c r="T571" s="110"/>
      <c r="U571" s="110"/>
      <c r="V571" s="110"/>
      <c r="W571" s="110"/>
      <c r="X571" s="110"/>
      <c r="Y571" s="110"/>
      <c r="Z571" s="110"/>
      <c r="AA571" s="110"/>
    </row>
    <row r="572" spans="12:27" s="113" customFormat="1" ht="15.95" customHeight="1">
      <c r="L572" s="172"/>
      <c r="M572" s="172"/>
      <c r="N572" s="172"/>
      <c r="O572" s="172"/>
      <c r="P572" s="110"/>
      <c r="Q572" s="110"/>
      <c r="R572" s="110"/>
      <c r="S572" s="110"/>
      <c r="T572" s="110"/>
      <c r="U572" s="110"/>
      <c r="V572" s="110"/>
      <c r="W572" s="110"/>
      <c r="X572" s="110"/>
      <c r="Y572" s="110"/>
      <c r="Z572" s="110"/>
      <c r="AA572" s="110"/>
    </row>
    <row r="573" spans="12:27" s="113" customFormat="1" ht="15.95" customHeight="1">
      <c r="L573" s="172"/>
      <c r="M573" s="172"/>
      <c r="N573" s="172"/>
      <c r="O573" s="172"/>
      <c r="P573" s="110"/>
      <c r="Q573" s="110"/>
      <c r="R573" s="110"/>
      <c r="S573" s="110"/>
      <c r="T573" s="110"/>
      <c r="U573" s="110"/>
      <c r="V573" s="110"/>
      <c r="W573" s="110"/>
      <c r="X573" s="110"/>
      <c r="Y573" s="110"/>
      <c r="Z573" s="110"/>
      <c r="AA573" s="110"/>
    </row>
    <row r="574" spans="12:27" s="113" customFormat="1" ht="15.95" customHeight="1">
      <c r="L574" s="172"/>
      <c r="M574" s="172"/>
      <c r="N574" s="172"/>
      <c r="O574" s="172"/>
      <c r="P574" s="110"/>
      <c r="Q574" s="110"/>
      <c r="R574" s="110"/>
      <c r="S574" s="110"/>
      <c r="T574" s="110"/>
      <c r="U574" s="110"/>
      <c r="V574" s="110"/>
      <c r="W574" s="110"/>
      <c r="X574" s="110"/>
      <c r="Y574" s="110"/>
      <c r="Z574" s="110"/>
      <c r="AA574" s="110"/>
    </row>
    <row r="575" spans="12:27" s="113" customFormat="1" ht="15.95" customHeight="1">
      <c r="L575" s="172"/>
      <c r="M575" s="172"/>
      <c r="N575" s="172"/>
      <c r="O575" s="172"/>
      <c r="P575" s="110"/>
      <c r="Q575" s="110"/>
      <c r="R575" s="110"/>
      <c r="S575" s="110"/>
      <c r="T575" s="110"/>
      <c r="U575" s="110"/>
      <c r="V575" s="110"/>
      <c r="W575" s="110"/>
      <c r="X575" s="110"/>
      <c r="Y575" s="110"/>
      <c r="Z575" s="110"/>
      <c r="AA575" s="110"/>
    </row>
    <row r="576" spans="12:27" s="113" customFormat="1" ht="15.95" customHeight="1">
      <c r="L576" s="172"/>
      <c r="M576" s="172"/>
      <c r="N576" s="172"/>
      <c r="O576" s="172"/>
      <c r="P576" s="110"/>
      <c r="Q576" s="110"/>
      <c r="R576" s="110"/>
      <c r="S576" s="110"/>
      <c r="T576" s="110"/>
      <c r="U576" s="110"/>
      <c r="V576" s="110"/>
      <c r="W576" s="110"/>
      <c r="X576" s="110"/>
      <c r="Y576" s="110"/>
      <c r="Z576" s="110"/>
      <c r="AA576" s="110"/>
    </row>
    <row r="577" spans="12:27" s="113" customFormat="1" ht="15.95" customHeight="1">
      <c r="L577" s="172"/>
      <c r="M577" s="172"/>
      <c r="N577" s="172"/>
      <c r="O577" s="172"/>
      <c r="P577" s="110"/>
      <c r="Q577" s="110"/>
      <c r="R577" s="110"/>
      <c r="S577" s="110"/>
      <c r="T577" s="110"/>
      <c r="U577" s="110"/>
      <c r="V577" s="110"/>
      <c r="W577" s="110"/>
      <c r="X577" s="110"/>
      <c r="Y577" s="110"/>
      <c r="Z577" s="110"/>
      <c r="AA577" s="110"/>
    </row>
    <row r="578" spans="12:27" s="113" customFormat="1" ht="15.95" customHeight="1">
      <c r="L578" s="172"/>
      <c r="M578" s="172"/>
      <c r="N578" s="172"/>
      <c r="O578" s="172"/>
      <c r="P578" s="110"/>
      <c r="Q578" s="110"/>
      <c r="R578" s="110"/>
      <c r="S578" s="110"/>
      <c r="T578" s="110"/>
      <c r="U578" s="110"/>
      <c r="V578" s="110"/>
      <c r="W578" s="110"/>
      <c r="X578" s="110"/>
      <c r="Y578" s="110"/>
      <c r="Z578" s="110"/>
      <c r="AA578" s="110"/>
    </row>
    <row r="579" spans="12:27" s="113" customFormat="1" ht="15.95" customHeight="1">
      <c r="L579" s="172"/>
      <c r="M579" s="172"/>
      <c r="N579" s="172"/>
      <c r="O579" s="172"/>
      <c r="P579" s="110"/>
      <c r="Q579" s="110"/>
      <c r="R579" s="110"/>
      <c r="S579" s="110"/>
      <c r="T579" s="110"/>
      <c r="U579" s="110"/>
      <c r="V579" s="110"/>
      <c r="W579" s="110"/>
      <c r="X579" s="110"/>
      <c r="Y579" s="110"/>
      <c r="Z579" s="110"/>
      <c r="AA579" s="110"/>
    </row>
    <row r="580" spans="12:27" s="113" customFormat="1" ht="15.95" customHeight="1">
      <c r="L580" s="172"/>
      <c r="M580" s="172"/>
      <c r="N580" s="172"/>
      <c r="O580" s="172"/>
      <c r="P580" s="110"/>
      <c r="Q580" s="110"/>
      <c r="R580" s="110"/>
      <c r="S580" s="110"/>
      <c r="T580" s="110"/>
      <c r="U580" s="110"/>
      <c r="V580" s="110"/>
      <c r="W580" s="110"/>
      <c r="X580" s="110"/>
      <c r="Y580" s="110"/>
      <c r="Z580" s="110"/>
      <c r="AA580" s="110"/>
    </row>
    <row r="581" spans="12:27" s="113" customFormat="1" ht="15.95" customHeight="1">
      <c r="L581" s="172"/>
      <c r="M581" s="172"/>
      <c r="N581" s="172"/>
      <c r="O581" s="172"/>
      <c r="P581" s="110"/>
      <c r="Q581" s="110"/>
      <c r="R581" s="110"/>
      <c r="S581" s="110"/>
      <c r="T581" s="110"/>
      <c r="U581" s="110"/>
      <c r="V581" s="110"/>
      <c r="W581" s="110"/>
      <c r="X581" s="110"/>
      <c r="Y581" s="110"/>
      <c r="Z581" s="110"/>
      <c r="AA581" s="110"/>
    </row>
    <row r="582" spans="12:27" s="113" customFormat="1" ht="15.95" customHeight="1">
      <c r="L582" s="172"/>
      <c r="M582" s="172"/>
      <c r="N582" s="172"/>
      <c r="O582" s="172"/>
      <c r="P582" s="110"/>
      <c r="Q582" s="110"/>
      <c r="R582" s="110"/>
      <c r="S582" s="110"/>
      <c r="T582" s="110"/>
      <c r="U582" s="110"/>
      <c r="V582" s="110"/>
      <c r="W582" s="110"/>
      <c r="X582" s="110"/>
      <c r="Y582" s="110"/>
      <c r="Z582" s="110"/>
      <c r="AA582" s="110"/>
    </row>
    <row r="583" spans="12:27" s="113" customFormat="1" ht="15.95" customHeight="1">
      <c r="L583" s="172"/>
      <c r="M583" s="172"/>
      <c r="N583" s="172"/>
      <c r="O583" s="172"/>
      <c r="P583" s="110"/>
      <c r="Q583" s="110"/>
      <c r="R583" s="110"/>
      <c r="S583" s="110"/>
      <c r="T583" s="110"/>
      <c r="U583" s="110"/>
      <c r="V583" s="110"/>
      <c r="W583" s="110"/>
      <c r="X583" s="110"/>
      <c r="Y583" s="110"/>
      <c r="Z583" s="110"/>
      <c r="AA583" s="110"/>
    </row>
    <row r="584" spans="12:27" s="113" customFormat="1" ht="15.95" customHeight="1">
      <c r="L584" s="172"/>
      <c r="M584" s="172"/>
      <c r="N584" s="172"/>
      <c r="O584" s="172"/>
      <c r="P584" s="110"/>
      <c r="Q584" s="110"/>
      <c r="R584" s="110"/>
      <c r="S584" s="110"/>
      <c r="T584" s="110"/>
      <c r="U584" s="110"/>
      <c r="V584" s="110"/>
      <c r="W584" s="110"/>
      <c r="X584" s="110"/>
      <c r="Y584" s="110"/>
      <c r="Z584" s="110"/>
      <c r="AA584" s="110"/>
    </row>
    <row r="585" spans="12:27" s="113" customFormat="1" ht="15.95" customHeight="1">
      <c r="L585" s="172"/>
      <c r="M585" s="172"/>
      <c r="N585" s="172"/>
      <c r="O585" s="172"/>
      <c r="P585" s="110"/>
      <c r="Q585" s="110"/>
      <c r="R585" s="110"/>
      <c r="S585" s="110"/>
      <c r="T585" s="110"/>
      <c r="U585" s="110"/>
      <c r="V585" s="110"/>
      <c r="W585" s="110"/>
      <c r="X585" s="110"/>
      <c r="Y585" s="110"/>
      <c r="Z585" s="110"/>
      <c r="AA585" s="110"/>
    </row>
    <row r="586" spans="12:27" s="113" customFormat="1" ht="15.95" customHeight="1">
      <c r="L586" s="172"/>
      <c r="M586" s="172"/>
      <c r="N586" s="172"/>
      <c r="O586" s="172"/>
      <c r="P586" s="110"/>
      <c r="Q586" s="110"/>
      <c r="R586" s="110"/>
      <c r="S586" s="110"/>
      <c r="T586" s="110"/>
      <c r="U586" s="110"/>
      <c r="V586" s="110"/>
      <c r="W586" s="110"/>
      <c r="X586" s="110"/>
      <c r="Y586" s="110"/>
      <c r="Z586" s="110"/>
      <c r="AA586" s="110"/>
    </row>
    <row r="587" spans="12:27" s="113" customFormat="1" ht="15.95" customHeight="1">
      <c r="L587" s="172"/>
      <c r="M587" s="172"/>
      <c r="N587" s="172"/>
      <c r="O587" s="172"/>
      <c r="P587" s="110"/>
      <c r="Q587" s="110"/>
      <c r="R587" s="110"/>
      <c r="S587" s="110"/>
      <c r="T587" s="110"/>
      <c r="U587" s="110"/>
      <c r="V587" s="110"/>
      <c r="W587" s="110"/>
      <c r="X587" s="110"/>
      <c r="Y587" s="110"/>
      <c r="Z587" s="110"/>
      <c r="AA587" s="110"/>
    </row>
    <row r="588" spans="12:27" s="113" customFormat="1" ht="15.95" customHeight="1">
      <c r="L588" s="172"/>
      <c r="M588" s="172"/>
      <c r="N588" s="172"/>
      <c r="O588" s="172"/>
      <c r="P588" s="110"/>
      <c r="Q588" s="110"/>
      <c r="R588" s="110"/>
      <c r="S588" s="110"/>
      <c r="T588" s="110"/>
      <c r="U588" s="110"/>
      <c r="V588" s="110"/>
      <c r="W588" s="110"/>
      <c r="X588" s="110"/>
      <c r="Y588" s="110"/>
      <c r="Z588" s="110"/>
      <c r="AA588" s="110"/>
    </row>
    <row r="589" spans="12:27" s="113" customFormat="1" ht="15.95" customHeight="1">
      <c r="L589" s="172"/>
      <c r="M589" s="172"/>
      <c r="N589" s="172"/>
      <c r="O589" s="172"/>
      <c r="P589" s="110"/>
      <c r="Q589" s="110"/>
      <c r="R589" s="110"/>
      <c r="S589" s="110"/>
      <c r="T589" s="110"/>
      <c r="U589" s="110"/>
      <c r="V589" s="110"/>
      <c r="W589" s="110"/>
      <c r="X589" s="110"/>
      <c r="Y589" s="110"/>
      <c r="Z589" s="110"/>
      <c r="AA589" s="110"/>
    </row>
    <row r="590" spans="12:27" s="113" customFormat="1" ht="15.95" customHeight="1">
      <c r="L590" s="172"/>
      <c r="M590" s="172"/>
      <c r="N590" s="172"/>
      <c r="O590" s="172"/>
      <c r="P590" s="110"/>
      <c r="Q590" s="110"/>
      <c r="R590" s="110"/>
      <c r="S590" s="110"/>
      <c r="T590" s="110"/>
      <c r="U590" s="110"/>
      <c r="V590" s="110"/>
      <c r="W590" s="110"/>
      <c r="X590" s="110"/>
      <c r="Y590" s="110"/>
      <c r="Z590" s="110"/>
      <c r="AA590" s="110"/>
    </row>
    <row r="591" spans="12:27" s="113" customFormat="1" ht="15.95" customHeight="1">
      <c r="L591" s="172"/>
      <c r="M591" s="172"/>
      <c r="N591" s="172"/>
      <c r="O591" s="172"/>
      <c r="P591" s="110"/>
      <c r="Q591" s="110"/>
      <c r="R591" s="110"/>
      <c r="S591" s="110"/>
      <c r="T591" s="110"/>
      <c r="U591" s="110"/>
      <c r="V591" s="110"/>
      <c r="W591" s="110"/>
      <c r="X591" s="110"/>
      <c r="Y591" s="110"/>
      <c r="Z591" s="110"/>
      <c r="AA591" s="110"/>
    </row>
    <row r="592" spans="12:27" s="113" customFormat="1" ht="15.95" customHeight="1">
      <c r="L592" s="172"/>
      <c r="M592" s="172"/>
      <c r="N592" s="172"/>
      <c r="O592" s="172"/>
      <c r="P592" s="110"/>
      <c r="Q592" s="110"/>
      <c r="R592" s="110"/>
      <c r="S592" s="110"/>
      <c r="T592" s="110"/>
      <c r="U592" s="110"/>
      <c r="V592" s="110"/>
      <c r="W592" s="110"/>
      <c r="X592" s="110"/>
      <c r="Y592" s="110"/>
      <c r="Z592" s="110"/>
      <c r="AA592" s="110"/>
    </row>
    <row r="593" spans="12:27" s="113" customFormat="1" ht="15.95" customHeight="1">
      <c r="L593" s="172"/>
      <c r="M593" s="172"/>
      <c r="N593" s="172"/>
      <c r="O593" s="172"/>
      <c r="P593" s="110"/>
      <c r="Q593" s="110"/>
      <c r="R593" s="110"/>
      <c r="S593" s="110"/>
      <c r="T593" s="110"/>
      <c r="U593" s="110"/>
      <c r="V593" s="110"/>
      <c r="W593" s="110"/>
      <c r="X593" s="110"/>
      <c r="Y593" s="110"/>
      <c r="Z593" s="110"/>
      <c r="AA593" s="110"/>
    </row>
    <row r="594" spans="12:27" s="113" customFormat="1" ht="15.95" customHeight="1">
      <c r="L594" s="172"/>
      <c r="M594" s="172"/>
      <c r="N594" s="172"/>
      <c r="O594" s="172"/>
      <c r="P594" s="110"/>
      <c r="Q594" s="110"/>
      <c r="R594" s="110"/>
      <c r="S594" s="110"/>
      <c r="T594" s="110"/>
      <c r="U594" s="110"/>
      <c r="V594" s="110"/>
      <c r="W594" s="110"/>
      <c r="X594" s="110"/>
      <c r="Y594" s="110"/>
      <c r="Z594" s="110"/>
      <c r="AA594" s="110"/>
    </row>
    <row r="595" spans="12:27" s="113" customFormat="1" ht="15.95" customHeight="1">
      <c r="L595" s="172"/>
      <c r="M595" s="172"/>
      <c r="N595" s="172"/>
      <c r="O595" s="172"/>
      <c r="P595" s="110"/>
      <c r="Q595" s="110"/>
      <c r="R595" s="110"/>
      <c r="S595" s="110"/>
      <c r="T595" s="110"/>
      <c r="U595" s="110"/>
      <c r="V595" s="110"/>
      <c r="W595" s="110"/>
      <c r="X595" s="110"/>
      <c r="Y595" s="110"/>
      <c r="Z595" s="110"/>
      <c r="AA595" s="110"/>
    </row>
    <row r="596" spans="12:27" s="113" customFormat="1" ht="15.95" customHeight="1">
      <c r="L596" s="172"/>
      <c r="M596" s="172"/>
      <c r="N596" s="172"/>
      <c r="O596" s="172"/>
      <c r="P596" s="110"/>
      <c r="Q596" s="110"/>
      <c r="R596" s="110"/>
      <c r="S596" s="110"/>
      <c r="T596" s="110"/>
      <c r="U596" s="110"/>
      <c r="V596" s="110"/>
      <c r="W596" s="110"/>
      <c r="X596" s="110"/>
      <c r="Y596" s="110"/>
      <c r="Z596" s="110"/>
      <c r="AA596" s="110"/>
    </row>
    <row r="597" spans="12:27" s="113" customFormat="1" ht="15.95" customHeight="1">
      <c r="L597" s="172"/>
      <c r="M597" s="172"/>
      <c r="N597" s="172"/>
      <c r="O597" s="172"/>
      <c r="P597" s="110"/>
      <c r="Q597" s="110"/>
      <c r="R597" s="110"/>
      <c r="S597" s="110"/>
      <c r="T597" s="110"/>
      <c r="U597" s="110"/>
      <c r="V597" s="110"/>
      <c r="W597" s="110"/>
      <c r="X597" s="110"/>
      <c r="Y597" s="110"/>
      <c r="Z597" s="110"/>
      <c r="AA597" s="110"/>
    </row>
    <row r="598" spans="12:27" s="113" customFormat="1" ht="15.95" customHeight="1">
      <c r="L598" s="172"/>
      <c r="M598" s="172"/>
      <c r="N598" s="172"/>
      <c r="O598" s="172"/>
      <c r="P598" s="110"/>
      <c r="Q598" s="110"/>
      <c r="R598" s="110"/>
      <c r="S598" s="110"/>
      <c r="T598" s="110"/>
      <c r="U598" s="110"/>
      <c r="V598" s="110"/>
      <c r="W598" s="110"/>
      <c r="X598" s="110"/>
      <c r="Y598" s="110"/>
      <c r="Z598" s="110"/>
      <c r="AA598" s="110"/>
    </row>
    <row r="599" spans="12:27" s="113" customFormat="1" ht="15.95" customHeight="1">
      <c r="L599" s="172"/>
      <c r="M599" s="172"/>
      <c r="N599" s="172"/>
      <c r="O599" s="172"/>
      <c r="P599" s="110"/>
      <c r="Q599" s="110"/>
      <c r="R599" s="110"/>
      <c r="S599" s="110"/>
      <c r="T599" s="110"/>
      <c r="U599" s="110"/>
      <c r="V599" s="110"/>
      <c r="W599" s="110"/>
      <c r="X599" s="110"/>
      <c r="Y599" s="110"/>
      <c r="Z599" s="110"/>
      <c r="AA599" s="110"/>
    </row>
    <row r="600" spans="12:27" s="113" customFormat="1" ht="15.95" customHeight="1">
      <c r="L600" s="172"/>
      <c r="M600" s="172"/>
      <c r="N600" s="172"/>
      <c r="O600" s="172"/>
      <c r="P600" s="110"/>
      <c r="Q600" s="110"/>
      <c r="R600" s="110"/>
      <c r="S600" s="110"/>
      <c r="T600" s="110"/>
      <c r="U600" s="110"/>
      <c r="V600" s="110"/>
      <c r="W600" s="110"/>
      <c r="X600" s="110"/>
      <c r="Y600" s="110"/>
      <c r="Z600" s="110"/>
      <c r="AA600" s="110"/>
    </row>
    <row r="601" spans="12:27" s="113" customFormat="1" ht="15.95" customHeight="1">
      <c r="L601" s="172"/>
      <c r="M601" s="172"/>
      <c r="N601" s="172"/>
      <c r="O601" s="172"/>
      <c r="P601" s="110"/>
      <c r="Q601" s="110"/>
      <c r="R601" s="110"/>
      <c r="S601" s="110"/>
      <c r="T601" s="110"/>
      <c r="U601" s="110"/>
      <c r="V601" s="110"/>
      <c r="W601" s="110"/>
      <c r="X601" s="110"/>
      <c r="Y601" s="110"/>
      <c r="Z601" s="110"/>
      <c r="AA601" s="110"/>
    </row>
    <row r="602" spans="12:27" s="113" customFormat="1" ht="15.95" customHeight="1">
      <c r="L602" s="172"/>
      <c r="M602" s="172"/>
      <c r="N602" s="172"/>
      <c r="O602" s="172"/>
      <c r="P602" s="110"/>
      <c r="Q602" s="110"/>
      <c r="R602" s="110"/>
      <c r="S602" s="110"/>
      <c r="T602" s="110"/>
      <c r="U602" s="110"/>
      <c r="V602" s="110"/>
      <c r="W602" s="110"/>
      <c r="X602" s="110"/>
      <c r="Y602" s="110"/>
      <c r="Z602" s="110"/>
      <c r="AA602" s="110"/>
    </row>
    <row r="603" spans="12:27" s="113" customFormat="1" ht="15.95" customHeight="1">
      <c r="L603" s="172"/>
      <c r="M603" s="172"/>
      <c r="N603" s="172"/>
      <c r="O603" s="172"/>
      <c r="P603" s="110"/>
      <c r="Q603" s="110"/>
      <c r="R603" s="110"/>
      <c r="S603" s="110"/>
      <c r="T603" s="110"/>
      <c r="U603" s="110"/>
      <c r="V603" s="110"/>
      <c r="W603" s="110"/>
      <c r="X603" s="110"/>
      <c r="Y603" s="110"/>
      <c r="Z603" s="110"/>
      <c r="AA603" s="110"/>
    </row>
    <row r="604" spans="12:27" s="113" customFormat="1" ht="15.95" customHeight="1">
      <c r="L604" s="172"/>
      <c r="M604" s="172"/>
      <c r="N604" s="172"/>
      <c r="O604" s="172"/>
      <c r="P604" s="110"/>
      <c r="Q604" s="110"/>
      <c r="R604" s="110"/>
      <c r="S604" s="110"/>
      <c r="T604" s="110"/>
      <c r="U604" s="110"/>
      <c r="V604" s="110"/>
      <c r="W604" s="110"/>
      <c r="X604" s="110"/>
      <c r="Y604" s="110"/>
      <c r="Z604" s="110"/>
      <c r="AA604" s="110"/>
    </row>
    <row r="605" spans="12:27" s="113" customFormat="1" ht="15.95" customHeight="1">
      <c r="L605" s="172"/>
      <c r="M605" s="172"/>
      <c r="N605" s="172"/>
      <c r="O605" s="172"/>
      <c r="P605" s="110"/>
      <c r="Q605" s="110"/>
      <c r="R605" s="110"/>
      <c r="S605" s="110"/>
      <c r="T605" s="110"/>
      <c r="U605" s="110"/>
      <c r="V605" s="110"/>
      <c r="W605" s="110"/>
      <c r="X605" s="110"/>
      <c r="Y605" s="110"/>
      <c r="Z605" s="110"/>
      <c r="AA605" s="110"/>
    </row>
    <row r="606" spans="12:27" s="113" customFormat="1" ht="15.95" customHeight="1">
      <c r="L606" s="172"/>
      <c r="M606" s="172"/>
      <c r="N606" s="172"/>
      <c r="O606" s="172"/>
      <c r="P606" s="110"/>
      <c r="Q606" s="110"/>
      <c r="R606" s="110"/>
      <c r="S606" s="110"/>
      <c r="T606" s="110"/>
      <c r="U606" s="110"/>
      <c r="V606" s="110"/>
      <c r="W606" s="110"/>
      <c r="X606" s="110"/>
      <c r="Y606" s="110"/>
      <c r="Z606" s="110"/>
      <c r="AA606" s="110"/>
    </row>
    <row r="607" spans="12:27" s="113" customFormat="1" ht="15.95" customHeight="1">
      <c r="L607" s="172"/>
      <c r="M607" s="172"/>
      <c r="N607" s="172"/>
      <c r="O607" s="172"/>
      <c r="P607" s="110"/>
      <c r="Q607" s="110"/>
      <c r="R607" s="110"/>
      <c r="S607" s="110"/>
      <c r="T607" s="110"/>
      <c r="U607" s="110"/>
      <c r="V607" s="110"/>
      <c r="W607" s="110"/>
      <c r="X607" s="110"/>
      <c r="Y607" s="110"/>
      <c r="Z607" s="110"/>
      <c r="AA607" s="110"/>
    </row>
    <row r="608" spans="12:27" s="113" customFormat="1" ht="15.95" customHeight="1">
      <c r="L608" s="172"/>
      <c r="M608" s="172"/>
      <c r="N608" s="172"/>
      <c r="O608" s="172"/>
      <c r="P608" s="110"/>
      <c r="Q608" s="110"/>
      <c r="R608" s="110"/>
      <c r="S608" s="110"/>
      <c r="T608" s="110"/>
      <c r="U608" s="110"/>
      <c r="V608" s="110"/>
      <c r="W608" s="110"/>
      <c r="X608" s="110"/>
      <c r="Y608" s="110"/>
      <c r="Z608" s="110"/>
      <c r="AA608" s="110"/>
    </row>
    <row r="609" spans="12:27" s="113" customFormat="1" ht="15.95" customHeight="1">
      <c r="L609" s="172"/>
      <c r="M609" s="172"/>
      <c r="N609" s="172"/>
      <c r="O609" s="172"/>
      <c r="P609" s="110"/>
      <c r="Q609" s="110"/>
      <c r="R609" s="110"/>
      <c r="S609" s="110"/>
      <c r="T609" s="110"/>
      <c r="U609" s="110"/>
      <c r="V609" s="110"/>
      <c r="W609" s="110"/>
      <c r="X609" s="110"/>
      <c r="Y609" s="110"/>
      <c r="Z609" s="110"/>
      <c r="AA609" s="110"/>
    </row>
    <row r="610" spans="12:27" s="113" customFormat="1" ht="15.95" customHeight="1">
      <c r="L610" s="172"/>
      <c r="M610" s="172"/>
      <c r="N610" s="172"/>
      <c r="O610" s="172"/>
      <c r="P610" s="110"/>
      <c r="Q610" s="110"/>
      <c r="R610" s="110"/>
      <c r="S610" s="110"/>
      <c r="T610" s="110"/>
      <c r="U610" s="110"/>
      <c r="V610" s="110"/>
      <c r="W610" s="110"/>
      <c r="X610" s="110"/>
      <c r="Y610" s="110"/>
      <c r="Z610" s="110"/>
      <c r="AA610" s="110"/>
    </row>
    <row r="611" spans="12:27" s="113" customFormat="1" ht="15.95" customHeight="1">
      <c r="L611" s="172"/>
      <c r="M611" s="172"/>
      <c r="N611" s="172"/>
      <c r="O611" s="172"/>
      <c r="P611" s="110"/>
      <c r="Q611" s="110"/>
      <c r="R611" s="110"/>
      <c r="S611" s="110"/>
      <c r="T611" s="110"/>
      <c r="U611" s="110"/>
      <c r="V611" s="110"/>
      <c r="W611" s="110"/>
      <c r="X611" s="110"/>
      <c r="Y611" s="110"/>
      <c r="Z611" s="110"/>
      <c r="AA611" s="110"/>
    </row>
    <row r="612" spans="12:27" s="113" customFormat="1" ht="15.95" customHeight="1">
      <c r="L612" s="172"/>
      <c r="M612" s="172"/>
      <c r="N612" s="172"/>
      <c r="O612" s="172"/>
      <c r="P612" s="110"/>
      <c r="Q612" s="110"/>
      <c r="R612" s="110"/>
      <c r="S612" s="110"/>
      <c r="T612" s="110"/>
      <c r="U612" s="110"/>
      <c r="V612" s="110"/>
      <c r="W612" s="110"/>
      <c r="X612" s="110"/>
      <c r="Y612" s="110"/>
      <c r="Z612" s="110"/>
      <c r="AA612" s="110"/>
    </row>
    <row r="613" spans="12:27" s="113" customFormat="1" ht="15.95" customHeight="1">
      <c r="L613" s="172"/>
      <c r="M613" s="172"/>
      <c r="N613" s="172"/>
      <c r="O613" s="172"/>
      <c r="P613" s="110"/>
      <c r="Q613" s="110"/>
      <c r="R613" s="110"/>
      <c r="S613" s="110"/>
      <c r="T613" s="110"/>
      <c r="U613" s="110"/>
      <c r="V613" s="110"/>
      <c r="W613" s="110"/>
      <c r="X613" s="110"/>
      <c r="Y613" s="110"/>
      <c r="Z613" s="110"/>
      <c r="AA613" s="110"/>
    </row>
    <row r="614" spans="12:27" s="113" customFormat="1" ht="15.95" customHeight="1">
      <c r="L614" s="172"/>
      <c r="M614" s="172"/>
      <c r="N614" s="172"/>
      <c r="O614" s="172"/>
      <c r="P614" s="110"/>
      <c r="Q614" s="110"/>
      <c r="R614" s="110"/>
      <c r="S614" s="110"/>
      <c r="T614" s="110"/>
      <c r="U614" s="110"/>
      <c r="V614" s="110"/>
      <c r="W614" s="110"/>
      <c r="X614" s="110"/>
      <c r="Y614" s="110"/>
      <c r="Z614" s="110"/>
      <c r="AA614" s="110"/>
    </row>
    <row r="615" spans="12:27" s="113" customFormat="1" ht="15.95" customHeight="1">
      <c r="L615" s="172"/>
      <c r="M615" s="172"/>
      <c r="N615" s="172"/>
      <c r="O615" s="172"/>
      <c r="P615" s="110"/>
      <c r="Q615" s="110"/>
      <c r="R615" s="110"/>
      <c r="S615" s="110"/>
      <c r="T615" s="110"/>
      <c r="U615" s="110"/>
      <c r="V615" s="110"/>
      <c r="W615" s="110"/>
      <c r="X615" s="110"/>
      <c r="Y615" s="110"/>
      <c r="Z615" s="110"/>
      <c r="AA615" s="110"/>
    </row>
    <row r="616" spans="12:27" s="113" customFormat="1" ht="15.95" customHeight="1">
      <c r="L616" s="172"/>
      <c r="M616" s="172"/>
      <c r="N616" s="172"/>
      <c r="O616" s="172"/>
      <c r="P616" s="110"/>
      <c r="Q616" s="110"/>
      <c r="R616" s="110"/>
      <c r="S616" s="110"/>
      <c r="T616" s="110"/>
      <c r="U616" s="110"/>
      <c r="V616" s="110"/>
      <c r="W616" s="110"/>
      <c r="X616" s="110"/>
      <c r="Y616" s="110"/>
      <c r="Z616" s="110"/>
      <c r="AA616" s="110"/>
    </row>
    <row r="617" spans="12:27" s="113" customFormat="1" ht="15.95" customHeight="1">
      <c r="L617" s="172"/>
      <c r="M617" s="172"/>
      <c r="N617" s="172"/>
      <c r="O617" s="172"/>
      <c r="P617" s="110"/>
      <c r="Q617" s="110"/>
      <c r="R617" s="110"/>
      <c r="S617" s="110"/>
      <c r="T617" s="110"/>
      <c r="U617" s="110"/>
      <c r="V617" s="110"/>
      <c r="W617" s="110"/>
      <c r="X617" s="110"/>
      <c r="Y617" s="110"/>
      <c r="Z617" s="110"/>
      <c r="AA617" s="110"/>
    </row>
    <row r="618" spans="12:27" s="113" customFormat="1" ht="15.95" customHeight="1">
      <c r="L618" s="172"/>
      <c r="M618" s="172"/>
      <c r="N618" s="172"/>
      <c r="O618" s="172"/>
      <c r="P618" s="110"/>
      <c r="Q618" s="110"/>
      <c r="R618" s="110"/>
      <c r="S618" s="110"/>
      <c r="T618" s="110"/>
      <c r="U618" s="110"/>
      <c r="V618" s="110"/>
      <c r="W618" s="110"/>
      <c r="X618" s="110"/>
      <c r="Y618" s="110"/>
      <c r="Z618" s="110"/>
      <c r="AA618" s="110"/>
    </row>
    <row r="619" spans="12:27" s="113" customFormat="1" ht="15.95" customHeight="1">
      <c r="L619" s="172"/>
      <c r="M619" s="172"/>
      <c r="N619" s="172"/>
      <c r="O619" s="172"/>
      <c r="P619" s="110"/>
      <c r="Q619" s="110"/>
      <c r="R619" s="110"/>
      <c r="S619" s="110"/>
      <c r="T619" s="110"/>
      <c r="U619" s="110"/>
      <c r="V619" s="110"/>
      <c r="W619" s="110"/>
      <c r="X619" s="110"/>
      <c r="Y619" s="110"/>
      <c r="Z619" s="110"/>
      <c r="AA619" s="110"/>
    </row>
    <row r="620" spans="12:27" s="113" customFormat="1" ht="15.95" customHeight="1">
      <c r="L620" s="172"/>
      <c r="M620" s="172"/>
      <c r="N620" s="172"/>
      <c r="O620" s="172"/>
      <c r="P620" s="110"/>
      <c r="Q620" s="110"/>
      <c r="R620" s="110"/>
      <c r="S620" s="110"/>
      <c r="T620" s="110"/>
      <c r="U620" s="110"/>
      <c r="V620" s="110"/>
      <c r="W620" s="110"/>
      <c r="X620" s="110"/>
      <c r="Y620" s="110"/>
      <c r="Z620" s="110"/>
      <c r="AA620" s="110"/>
    </row>
    <row r="621" spans="12:27" s="113" customFormat="1" ht="15.95" customHeight="1">
      <c r="L621" s="172"/>
      <c r="M621" s="172"/>
      <c r="N621" s="172"/>
      <c r="O621" s="172"/>
      <c r="P621" s="110"/>
      <c r="Q621" s="110"/>
      <c r="R621" s="110"/>
      <c r="S621" s="110"/>
      <c r="T621" s="110"/>
      <c r="U621" s="110"/>
      <c r="V621" s="110"/>
      <c r="W621" s="110"/>
      <c r="X621" s="110"/>
      <c r="Y621" s="110"/>
      <c r="Z621" s="110"/>
      <c r="AA621" s="110"/>
    </row>
    <row r="622" spans="12:27" s="113" customFormat="1" ht="15.95" customHeight="1">
      <c r="L622" s="172"/>
      <c r="M622" s="172"/>
      <c r="N622" s="172"/>
      <c r="O622" s="172"/>
      <c r="P622" s="110"/>
      <c r="Q622" s="110"/>
      <c r="R622" s="110"/>
      <c r="S622" s="110"/>
      <c r="T622" s="110"/>
      <c r="U622" s="110"/>
      <c r="V622" s="110"/>
      <c r="W622" s="110"/>
      <c r="X622" s="110"/>
      <c r="Y622" s="110"/>
      <c r="Z622" s="110"/>
      <c r="AA622" s="110"/>
    </row>
    <row r="623" spans="12:27" s="113" customFormat="1" ht="15.95" customHeight="1">
      <c r="L623" s="172"/>
      <c r="M623" s="172"/>
      <c r="N623" s="172"/>
      <c r="O623" s="172"/>
      <c r="P623" s="110"/>
      <c r="Q623" s="110"/>
      <c r="R623" s="110"/>
      <c r="S623" s="110"/>
      <c r="T623" s="110"/>
      <c r="U623" s="110"/>
      <c r="V623" s="110"/>
      <c r="W623" s="110"/>
      <c r="X623" s="110"/>
      <c r="Y623" s="110"/>
      <c r="Z623" s="110"/>
      <c r="AA623" s="110"/>
    </row>
    <row r="624" spans="12:27" s="113" customFormat="1" ht="15.95" customHeight="1">
      <c r="L624" s="172"/>
      <c r="M624" s="172"/>
      <c r="N624" s="172"/>
      <c r="O624" s="172"/>
      <c r="P624" s="110"/>
      <c r="Q624" s="110"/>
      <c r="R624" s="110"/>
      <c r="S624" s="110"/>
      <c r="T624" s="110"/>
      <c r="U624" s="110"/>
      <c r="V624" s="110"/>
      <c r="W624" s="110"/>
      <c r="X624" s="110"/>
      <c r="Y624" s="110"/>
      <c r="Z624" s="110"/>
      <c r="AA624" s="110"/>
    </row>
    <row r="625" spans="12:27" s="113" customFormat="1" ht="15.95" customHeight="1">
      <c r="L625" s="172"/>
      <c r="M625" s="172"/>
      <c r="N625" s="172"/>
      <c r="O625" s="172"/>
      <c r="P625" s="110"/>
      <c r="Q625" s="110"/>
      <c r="R625" s="110"/>
      <c r="S625" s="110"/>
      <c r="T625" s="110"/>
      <c r="U625" s="110"/>
      <c r="V625" s="110"/>
      <c r="W625" s="110"/>
      <c r="X625" s="110"/>
      <c r="Y625" s="110"/>
      <c r="Z625" s="110"/>
      <c r="AA625" s="110"/>
    </row>
    <row r="626" spans="12:27" s="113" customFormat="1" ht="15.95" customHeight="1">
      <c r="L626" s="172"/>
      <c r="M626" s="172"/>
      <c r="N626" s="172"/>
      <c r="O626" s="172"/>
      <c r="P626" s="110"/>
      <c r="Q626" s="110"/>
      <c r="R626" s="110"/>
      <c r="S626" s="110"/>
      <c r="T626" s="110"/>
      <c r="U626" s="110"/>
      <c r="V626" s="110"/>
      <c r="W626" s="110"/>
      <c r="X626" s="110"/>
      <c r="Y626" s="110"/>
      <c r="Z626" s="110"/>
      <c r="AA626" s="110"/>
    </row>
    <row r="627" spans="12:27" s="113" customFormat="1" ht="15.95" customHeight="1">
      <c r="L627" s="172"/>
      <c r="M627" s="172"/>
      <c r="N627" s="172"/>
      <c r="O627" s="172"/>
      <c r="P627" s="110"/>
      <c r="Q627" s="110"/>
      <c r="R627" s="110"/>
      <c r="S627" s="110"/>
      <c r="T627" s="110"/>
      <c r="U627" s="110"/>
      <c r="V627" s="110"/>
      <c r="W627" s="110"/>
      <c r="X627" s="110"/>
      <c r="Y627" s="110"/>
      <c r="Z627" s="110"/>
      <c r="AA627" s="110"/>
    </row>
    <row r="628" spans="12:27" s="113" customFormat="1" ht="15.95" customHeight="1">
      <c r="L628" s="172"/>
      <c r="M628" s="172"/>
      <c r="N628" s="172"/>
      <c r="O628" s="172"/>
      <c r="P628" s="110"/>
      <c r="Q628" s="110"/>
      <c r="R628" s="110"/>
      <c r="S628" s="110"/>
      <c r="T628" s="110"/>
      <c r="U628" s="110"/>
      <c r="V628" s="110"/>
      <c r="W628" s="110"/>
      <c r="X628" s="110"/>
      <c r="Y628" s="110"/>
      <c r="Z628" s="110"/>
      <c r="AA628" s="110"/>
    </row>
    <row r="629" spans="12:27" s="113" customFormat="1" ht="15.95" customHeight="1">
      <c r="L629" s="172"/>
      <c r="M629" s="172"/>
      <c r="N629" s="172"/>
      <c r="O629" s="172"/>
      <c r="P629" s="110"/>
      <c r="Q629" s="110"/>
      <c r="R629" s="110"/>
      <c r="S629" s="110"/>
      <c r="T629" s="110"/>
      <c r="U629" s="110"/>
      <c r="V629" s="110"/>
      <c r="W629" s="110"/>
      <c r="X629" s="110"/>
      <c r="Y629" s="110"/>
      <c r="Z629" s="110"/>
      <c r="AA629" s="110"/>
    </row>
    <row r="630" spans="12:27" s="113" customFormat="1" ht="15.95" customHeight="1">
      <c r="L630" s="172"/>
      <c r="M630" s="172"/>
      <c r="N630" s="172"/>
      <c r="O630" s="172"/>
      <c r="P630" s="110"/>
      <c r="Q630" s="110"/>
      <c r="R630" s="110"/>
      <c r="S630" s="110"/>
      <c r="T630" s="110"/>
      <c r="U630" s="110"/>
      <c r="V630" s="110"/>
      <c r="W630" s="110"/>
      <c r="X630" s="110"/>
      <c r="Y630" s="110"/>
      <c r="Z630" s="110"/>
      <c r="AA630" s="110"/>
    </row>
    <row r="631" spans="12:27" s="113" customFormat="1" ht="15.95" customHeight="1">
      <c r="L631" s="172"/>
      <c r="M631" s="172"/>
      <c r="N631" s="172"/>
      <c r="O631" s="172"/>
      <c r="P631" s="110"/>
      <c r="Q631" s="110"/>
      <c r="R631" s="110"/>
      <c r="S631" s="110"/>
      <c r="T631" s="110"/>
      <c r="U631" s="110"/>
      <c r="V631" s="110"/>
      <c r="W631" s="110"/>
      <c r="X631" s="110"/>
      <c r="Y631" s="110"/>
      <c r="Z631" s="110"/>
      <c r="AA631" s="110"/>
    </row>
    <row r="632" spans="12:27" s="113" customFormat="1" ht="15.95" customHeight="1">
      <c r="L632" s="172"/>
      <c r="M632" s="172"/>
      <c r="N632" s="172"/>
      <c r="O632" s="172"/>
      <c r="P632" s="110"/>
      <c r="Q632" s="110"/>
      <c r="R632" s="110"/>
      <c r="S632" s="110"/>
      <c r="T632" s="110"/>
      <c r="U632" s="110"/>
      <c r="V632" s="110"/>
      <c r="W632" s="110"/>
      <c r="X632" s="110"/>
      <c r="Y632" s="110"/>
      <c r="Z632" s="110"/>
      <c r="AA632" s="110"/>
    </row>
    <row r="633" spans="12:27" s="113" customFormat="1" ht="15.95" customHeight="1">
      <c r="L633" s="172"/>
      <c r="M633" s="172"/>
      <c r="N633" s="172"/>
      <c r="O633" s="172"/>
      <c r="P633" s="110"/>
      <c r="Q633" s="110"/>
      <c r="R633" s="110"/>
      <c r="S633" s="110"/>
      <c r="T633" s="110"/>
      <c r="U633" s="110"/>
      <c r="V633" s="110"/>
      <c r="W633" s="110"/>
      <c r="X633" s="110"/>
      <c r="Y633" s="110"/>
      <c r="Z633" s="110"/>
      <c r="AA633" s="110"/>
    </row>
    <row r="634" spans="12:27" s="113" customFormat="1" ht="15.95" customHeight="1">
      <c r="L634" s="172"/>
      <c r="M634" s="172"/>
      <c r="N634" s="172"/>
      <c r="O634" s="172"/>
      <c r="P634" s="110"/>
      <c r="Q634" s="110"/>
      <c r="R634" s="110"/>
      <c r="S634" s="110"/>
      <c r="T634" s="110"/>
      <c r="U634" s="110"/>
      <c r="V634" s="110"/>
      <c r="W634" s="110"/>
      <c r="X634" s="110"/>
      <c r="Y634" s="110"/>
      <c r="Z634" s="110"/>
      <c r="AA634" s="110"/>
    </row>
    <row r="635" spans="12:27" s="113" customFormat="1" ht="15.95" customHeight="1">
      <c r="L635" s="172"/>
      <c r="M635" s="172"/>
      <c r="N635" s="172"/>
      <c r="O635" s="172"/>
      <c r="P635" s="110"/>
      <c r="Q635" s="110"/>
      <c r="R635" s="110"/>
      <c r="S635" s="110"/>
      <c r="T635" s="110"/>
      <c r="U635" s="110"/>
      <c r="V635" s="110"/>
      <c r="W635" s="110"/>
      <c r="X635" s="110"/>
      <c r="Y635" s="110"/>
      <c r="Z635" s="110"/>
      <c r="AA635" s="110"/>
    </row>
    <row r="636" spans="12:27" s="113" customFormat="1" ht="15.95" customHeight="1">
      <c r="L636" s="172"/>
      <c r="M636" s="172"/>
      <c r="N636" s="172"/>
      <c r="O636" s="172"/>
      <c r="P636" s="110"/>
      <c r="Q636" s="110"/>
      <c r="R636" s="110"/>
      <c r="S636" s="110"/>
      <c r="T636" s="110"/>
      <c r="U636" s="110"/>
      <c r="V636" s="110"/>
      <c r="W636" s="110"/>
      <c r="X636" s="110"/>
      <c r="Y636" s="110"/>
      <c r="Z636" s="110"/>
      <c r="AA636" s="110"/>
    </row>
    <row r="637" spans="12:27" s="113" customFormat="1" ht="15.95" customHeight="1">
      <c r="L637" s="172"/>
      <c r="M637" s="172"/>
      <c r="N637" s="172"/>
      <c r="O637" s="172"/>
      <c r="P637" s="110"/>
      <c r="Q637" s="110"/>
      <c r="R637" s="110"/>
      <c r="S637" s="110"/>
      <c r="T637" s="110"/>
      <c r="U637" s="110"/>
      <c r="V637" s="110"/>
      <c r="W637" s="110"/>
      <c r="X637" s="110"/>
      <c r="Y637" s="110"/>
      <c r="Z637" s="110"/>
      <c r="AA637" s="110"/>
    </row>
    <row r="638" spans="12:27" s="113" customFormat="1" ht="15.95" customHeight="1">
      <c r="L638" s="172"/>
      <c r="M638" s="172"/>
      <c r="N638" s="172"/>
      <c r="O638" s="172"/>
      <c r="P638" s="110"/>
      <c r="Q638" s="110"/>
      <c r="R638" s="110"/>
      <c r="S638" s="110"/>
      <c r="T638" s="110"/>
      <c r="U638" s="110"/>
      <c r="V638" s="110"/>
      <c r="W638" s="110"/>
      <c r="X638" s="110"/>
      <c r="Y638" s="110"/>
      <c r="Z638" s="110"/>
      <c r="AA638" s="110"/>
    </row>
    <row r="639" spans="12:27" s="113" customFormat="1" ht="15.95" customHeight="1">
      <c r="L639" s="172"/>
      <c r="M639" s="172"/>
      <c r="N639" s="172"/>
      <c r="O639" s="172"/>
      <c r="P639" s="110"/>
      <c r="Q639" s="110"/>
      <c r="R639" s="110"/>
      <c r="S639" s="110"/>
      <c r="T639" s="110"/>
      <c r="U639" s="110"/>
      <c r="V639" s="110"/>
      <c r="W639" s="110"/>
      <c r="X639" s="110"/>
      <c r="Y639" s="110"/>
      <c r="Z639" s="110"/>
      <c r="AA639" s="110"/>
    </row>
    <row r="640" spans="12:27" s="113" customFormat="1" ht="15.95" customHeight="1">
      <c r="L640" s="172"/>
      <c r="M640" s="172"/>
      <c r="N640" s="172"/>
      <c r="O640" s="172"/>
      <c r="P640" s="110"/>
      <c r="Q640" s="110"/>
      <c r="R640" s="110"/>
      <c r="S640" s="110"/>
      <c r="T640" s="110"/>
      <c r="U640" s="110"/>
      <c r="V640" s="110"/>
      <c r="W640" s="110"/>
      <c r="X640" s="110"/>
      <c r="Y640" s="110"/>
      <c r="Z640" s="110"/>
      <c r="AA640" s="110"/>
    </row>
    <row r="641" spans="12:27" s="113" customFormat="1" ht="15.95" customHeight="1">
      <c r="L641" s="172"/>
      <c r="M641" s="172"/>
      <c r="N641" s="172"/>
      <c r="O641" s="172"/>
      <c r="P641" s="110"/>
      <c r="Q641" s="110"/>
      <c r="R641" s="110"/>
      <c r="S641" s="110"/>
      <c r="T641" s="110"/>
      <c r="U641" s="110"/>
      <c r="V641" s="110"/>
      <c r="W641" s="110"/>
      <c r="X641" s="110"/>
      <c r="Y641" s="110"/>
      <c r="Z641" s="110"/>
      <c r="AA641" s="110"/>
    </row>
    <row r="642" spans="12:27" s="113" customFormat="1" ht="15.95" customHeight="1">
      <c r="L642" s="172"/>
      <c r="M642" s="172"/>
      <c r="N642" s="172"/>
      <c r="O642" s="172"/>
      <c r="P642" s="110"/>
      <c r="Q642" s="110"/>
      <c r="R642" s="110"/>
      <c r="S642" s="110"/>
      <c r="T642" s="110"/>
      <c r="U642" s="110"/>
      <c r="V642" s="110"/>
      <c r="W642" s="110"/>
      <c r="X642" s="110"/>
      <c r="Y642" s="110"/>
      <c r="Z642" s="110"/>
      <c r="AA642" s="110"/>
    </row>
    <row r="643" spans="12:27" s="113" customFormat="1" ht="15.95" customHeight="1">
      <c r="L643" s="172"/>
      <c r="M643" s="172"/>
      <c r="N643" s="172"/>
      <c r="O643" s="172"/>
      <c r="P643" s="110"/>
      <c r="Q643" s="110"/>
      <c r="R643" s="110"/>
      <c r="S643" s="110"/>
      <c r="T643" s="110"/>
      <c r="U643" s="110"/>
      <c r="V643" s="110"/>
      <c r="W643" s="110"/>
      <c r="X643" s="110"/>
      <c r="Y643" s="110"/>
      <c r="Z643" s="110"/>
      <c r="AA643" s="110"/>
    </row>
    <row r="644" spans="12:27" s="113" customFormat="1" ht="15.95" customHeight="1">
      <c r="L644" s="172"/>
      <c r="M644" s="172"/>
      <c r="N644" s="172"/>
      <c r="O644" s="172"/>
      <c r="P644" s="110"/>
      <c r="Q644" s="110"/>
      <c r="R644" s="110"/>
      <c r="S644" s="110"/>
      <c r="T644" s="110"/>
      <c r="U644" s="110"/>
      <c r="V644" s="110"/>
      <c r="W644" s="110"/>
      <c r="X644" s="110"/>
      <c r="Y644" s="110"/>
      <c r="Z644" s="110"/>
      <c r="AA644" s="110"/>
    </row>
    <row r="645" spans="12:27" s="113" customFormat="1" ht="15.95" customHeight="1">
      <c r="L645" s="172"/>
      <c r="M645" s="172"/>
      <c r="N645" s="172"/>
      <c r="O645" s="172"/>
      <c r="P645" s="110"/>
      <c r="Q645" s="110"/>
      <c r="R645" s="110"/>
      <c r="S645" s="110"/>
      <c r="T645" s="110"/>
      <c r="U645" s="110"/>
      <c r="V645" s="110"/>
      <c r="W645" s="110"/>
      <c r="X645" s="110"/>
      <c r="Y645" s="110"/>
      <c r="Z645" s="110"/>
      <c r="AA645" s="110"/>
    </row>
    <row r="646" spans="12:27" s="113" customFormat="1" ht="15.95" customHeight="1">
      <c r="L646" s="172"/>
      <c r="M646" s="172"/>
      <c r="N646" s="172"/>
      <c r="O646" s="172"/>
      <c r="P646" s="110"/>
      <c r="Q646" s="110"/>
      <c r="R646" s="110"/>
      <c r="S646" s="110"/>
      <c r="T646" s="110"/>
      <c r="U646" s="110"/>
      <c r="V646" s="110"/>
      <c r="W646" s="110"/>
      <c r="X646" s="110"/>
      <c r="Y646" s="110"/>
      <c r="Z646" s="110"/>
      <c r="AA646" s="110"/>
    </row>
    <row r="647" spans="12:27" s="113" customFormat="1" ht="15.95" customHeight="1">
      <c r="L647" s="172"/>
      <c r="M647" s="172"/>
      <c r="N647" s="172"/>
      <c r="O647" s="172"/>
      <c r="P647" s="110"/>
      <c r="Q647" s="110"/>
      <c r="R647" s="110"/>
      <c r="S647" s="110"/>
      <c r="T647" s="110"/>
      <c r="U647" s="110"/>
      <c r="V647" s="110"/>
      <c r="W647" s="110"/>
      <c r="X647" s="110"/>
      <c r="Y647" s="110"/>
      <c r="Z647" s="110"/>
      <c r="AA647" s="110"/>
    </row>
    <row r="648" spans="12:27" s="113" customFormat="1" ht="15.95" customHeight="1">
      <c r="L648" s="172"/>
      <c r="M648" s="172"/>
      <c r="N648" s="172"/>
      <c r="O648" s="172"/>
      <c r="P648" s="110"/>
      <c r="Q648" s="110"/>
      <c r="R648" s="110"/>
      <c r="S648" s="110"/>
      <c r="T648" s="110"/>
      <c r="U648" s="110"/>
      <c r="V648" s="110"/>
      <c r="W648" s="110"/>
      <c r="X648" s="110"/>
      <c r="Y648" s="110"/>
      <c r="Z648" s="110"/>
      <c r="AA648" s="110"/>
    </row>
    <row r="649" spans="12:27" s="113" customFormat="1" ht="15.95" customHeight="1">
      <c r="L649" s="172"/>
      <c r="M649" s="172"/>
      <c r="N649" s="172"/>
      <c r="O649" s="172"/>
      <c r="P649" s="110"/>
      <c r="Q649" s="110"/>
      <c r="R649" s="110"/>
      <c r="S649" s="110"/>
      <c r="T649" s="110"/>
      <c r="U649" s="110"/>
      <c r="V649" s="110"/>
      <c r="W649" s="110"/>
      <c r="X649" s="110"/>
      <c r="Y649" s="110"/>
      <c r="Z649" s="110"/>
      <c r="AA649" s="110"/>
    </row>
    <row r="650" spans="12:27" s="113" customFormat="1" ht="15.95" customHeight="1">
      <c r="L650" s="172"/>
      <c r="M650" s="172"/>
      <c r="N650" s="172"/>
      <c r="O650" s="172"/>
      <c r="P650" s="110"/>
      <c r="Q650" s="110"/>
      <c r="R650" s="110"/>
      <c r="S650" s="110"/>
      <c r="T650" s="110"/>
      <c r="U650" s="110"/>
      <c r="V650" s="110"/>
      <c r="W650" s="110"/>
      <c r="X650" s="110"/>
      <c r="Y650" s="110"/>
      <c r="Z650" s="110"/>
      <c r="AA650" s="110"/>
    </row>
    <row r="651" spans="12:27" s="113" customFormat="1" ht="15.95" customHeight="1">
      <c r="L651" s="172"/>
      <c r="M651" s="172"/>
      <c r="N651" s="172"/>
      <c r="O651" s="172"/>
      <c r="P651" s="110"/>
      <c r="Q651" s="110"/>
      <c r="R651" s="110"/>
      <c r="S651" s="110"/>
      <c r="T651" s="110"/>
      <c r="U651" s="110"/>
      <c r="V651" s="110"/>
      <c r="W651" s="110"/>
      <c r="X651" s="110"/>
      <c r="Y651" s="110"/>
      <c r="Z651" s="110"/>
      <c r="AA651" s="110"/>
    </row>
    <row r="652" spans="12:27" s="113" customFormat="1" ht="15.95" customHeight="1">
      <c r="L652" s="172"/>
      <c r="M652" s="172"/>
      <c r="N652" s="172"/>
      <c r="O652" s="172"/>
      <c r="P652" s="110"/>
      <c r="Q652" s="110"/>
      <c r="R652" s="110"/>
      <c r="S652" s="110"/>
      <c r="T652" s="110"/>
      <c r="U652" s="110"/>
      <c r="V652" s="110"/>
      <c r="W652" s="110"/>
      <c r="X652" s="110"/>
      <c r="Y652" s="110"/>
      <c r="Z652" s="110"/>
      <c r="AA652" s="110"/>
    </row>
    <row r="653" spans="12:27" s="113" customFormat="1" ht="15.95" customHeight="1">
      <c r="L653" s="172"/>
      <c r="M653" s="172"/>
      <c r="N653" s="172"/>
      <c r="O653" s="172"/>
      <c r="P653" s="110"/>
      <c r="Q653" s="110"/>
      <c r="R653" s="110"/>
      <c r="S653" s="110"/>
      <c r="T653" s="110"/>
      <c r="U653" s="110"/>
      <c r="V653" s="110"/>
      <c r="W653" s="110"/>
      <c r="X653" s="110"/>
      <c r="Y653" s="110"/>
      <c r="Z653" s="110"/>
      <c r="AA653" s="110"/>
    </row>
    <row r="654" spans="12:27" s="113" customFormat="1" ht="15.95" customHeight="1">
      <c r="L654" s="172"/>
      <c r="M654" s="172"/>
      <c r="N654" s="172"/>
      <c r="O654" s="172"/>
      <c r="P654" s="110"/>
      <c r="Q654" s="110"/>
      <c r="R654" s="110"/>
      <c r="S654" s="110"/>
      <c r="T654" s="110"/>
      <c r="U654" s="110"/>
      <c r="V654" s="110"/>
      <c r="W654" s="110"/>
      <c r="X654" s="110"/>
      <c r="Y654" s="110"/>
      <c r="Z654" s="110"/>
      <c r="AA654" s="110"/>
    </row>
    <row r="655" spans="12:27" s="113" customFormat="1" ht="15.95" customHeight="1">
      <c r="L655" s="172"/>
      <c r="M655" s="172"/>
      <c r="N655" s="172"/>
      <c r="O655" s="172"/>
      <c r="P655" s="110"/>
      <c r="Q655" s="110"/>
      <c r="R655" s="110"/>
      <c r="S655" s="110"/>
      <c r="T655" s="110"/>
      <c r="U655" s="110"/>
      <c r="V655" s="110"/>
      <c r="W655" s="110"/>
      <c r="X655" s="110"/>
      <c r="Y655" s="110"/>
      <c r="Z655" s="110"/>
      <c r="AA655" s="110"/>
    </row>
    <row r="656" spans="12:27" s="113" customFormat="1" ht="15.95" customHeight="1">
      <c r="L656" s="172"/>
      <c r="M656" s="172"/>
      <c r="N656" s="172"/>
      <c r="O656" s="172"/>
      <c r="P656" s="110"/>
      <c r="Q656" s="110"/>
      <c r="R656" s="110"/>
      <c r="S656" s="110"/>
      <c r="T656" s="110"/>
      <c r="U656" s="110"/>
      <c r="V656" s="110"/>
      <c r="W656" s="110"/>
      <c r="X656" s="110"/>
      <c r="Y656" s="110"/>
      <c r="Z656" s="110"/>
      <c r="AA656" s="110"/>
    </row>
    <row r="657" spans="12:27" s="113" customFormat="1" ht="15.95" customHeight="1">
      <c r="L657" s="172"/>
      <c r="M657" s="172"/>
      <c r="N657" s="172"/>
      <c r="O657" s="172"/>
      <c r="P657" s="110"/>
      <c r="Q657" s="110"/>
      <c r="R657" s="110"/>
      <c r="S657" s="110"/>
      <c r="T657" s="110"/>
      <c r="U657" s="110"/>
      <c r="V657" s="110"/>
      <c r="W657" s="110"/>
      <c r="X657" s="110"/>
      <c r="Y657" s="110"/>
      <c r="Z657" s="110"/>
      <c r="AA657" s="110"/>
    </row>
    <row r="658" spans="12:27" s="113" customFormat="1" ht="15.95" customHeight="1">
      <c r="L658" s="172"/>
      <c r="M658" s="172"/>
      <c r="N658" s="172"/>
      <c r="O658" s="172"/>
      <c r="P658" s="110"/>
      <c r="Q658" s="110"/>
      <c r="R658" s="110"/>
      <c r="S658" s="110"/>
      <c r="T658" s="110"/>
      <c r="U658" s="110"/>
      <c r="V658" s="110"/>
      <c r="W658" s="110"/>
      <c r="X658" s="110"/>
      <c r="Y658" s="110"/>
      <c r="Z658" s="110"/>
      <c r="AA658" s="110"/>
    </row>
    <row r="659" spans="12:27" s="113" customFormat="1" ht="15.95" customHeight="1">
      <c r="L659" s="172"/>
      <c r="M659" s="172"/>
      <c r="N659" s="172"/>
      <c r="O659" s="172"/>
      <c r="P659" s="110"/>
      <c r="Q659" s="110"/>
      <c r="R659" s="110"/>
      <c r="S659" s="110"/>
      <c r="T659" s="110"/>
      <c r="U659" s="110"/>
      <c r="V659" s="110"/>
      <c r="W659" s="110"/>
      <c r="X659" s="110"/>
      <c r="Y659" s="110"/>
      <c r="Z659" s="110"/>
      <c r="AA659" s="110"/>
    </row>
    <row r="660" spans="12:27" s="113" customFormat="1" ht="15.95" customHeight="1">
      <c r="L660" s="172"/>
      <c r="M660" s="172"/>
      <c r="N660" s="172"/>
      <c r="O660" s="172"/>
      <c r="P660" s="110"/>
      <c r="Q660" s="110"/>
      <c r="R660" s="110"/>
      <c r="S660" s="110"/>
      <c r="T660" s="110"/>
      <c r="U660" s="110"/>
      <c r="V660" s="110"/>
      <c r="W660" s="110"/>
      <c r="X660" s="110"/>
      <c r="Y660" s="110"/>
      <c r="Z660" s="110"/>
      <c r="AA660" s="110"/>
    </row>
    <row r="661" spans="12:27" s="113" customFormat="1" ht="15.95" customHeight="1">
      <c r="L661" s="172"/>
      <c r="M661" s="172"/>
      <c r="N661" s="172"/>
      <c r="O661" s="172"/>
      <c r="P661" s="110"/>
      <c r="Q661" s="110"/>
      <c r="R661" s="110"/>
      <c r="S661" s="110"/>
      <c r="T661" s="110"/>
      <c r="U661" s="110"/>
      <c r="V661" s="110"/>
      <c r="W661" s="110"/>
      <c r="X661" s="110"/>
      <c r="Y661" s="110"/>
      <c r="Z661" s="110"/>
      <c r="AA661" s="110"/>
    </row>
    <row r="662" spans="12:27" s="113" customFormat="1" ht="15.95" customHeight="1">
      <c r="L662" s="172"/>
      <c r="M662" s="172"/>
      <c r="N662" s="172"/>
      <c r="O662" s="172"/>
      <c r="P662" s="110"/>
      <c r="Q662" s="110"/>
      <c r="R662" s="110"/>
      <c r="S662" s="110"/>
      <c r="T662" s="110"/>
      <c r="U662" s="110"/>
      <c r="V662" s="110"/>
      <c r="W662" s="110"/>
      <c r="X662" s="110"/>
      <c r="Y662" s="110"/>
      <c r="Z662" s="110"/>
      <c r="AA662" s="110"/>
    </row>
    <row r="663" spans="12:27" s="113" customFormat="1" ht="15.95" customHeight="1">
      <c r="L663" s="172"/>
      <c r="M663" s="172"/>
      <c r="N663" s="172"/>
      <c r="O663" s="172"/>
      <c r="P663" s="110"/>
      <c r="Q663" s="110"/>
      <c r="R663" s="110"/>
      <c r="S663" s="110"/>
      <c r="T663" s="110"/>
      <c r="U663" s="110"/>
      <c r="V663" s="110"/>
      <c r="W663" s="110"/>
      <c r="X663" s="110"/>
      <c r="Y663" s="110"/>
      <c r="Z663" s="110"/>
      <c r="AA663" s="110"/>
    </row>
    <row r="664" spans="12:27" s="113" customFormat="1" ht="15.95" customHeight="1">
      <c r="L664" s="172"/>
      <c r="M664" s="172"/>
      <c r="N664" s="172"/>
      <c r="O664" s="172"/>
      <c r="P664" s="110"/>
      <c r="Q664" s="110"/>
      <c r="R664" s="110"/>
      <c r="S664" s="110"/>
      <c r="T664" s="110"/>
      <c r="U664" s="110"/>
      <c r="V664" s="110"/>
      <c r="W664" s="110"/>
      <c r="X664" s="110"/>
      <c r="Y664" s="110"/>
      <c r="Z664" s="110"/>
      <c r="AA664" s="110"/>
    </row>
    <row r="665" spans="12:27" s="113" customFormat="1" ht="15.95" customHeight="1">
      <c r="L665" s="172"/>
      <c r="M665" s="172"/>
      <c r="N665" s="172"/>
      <c r="O665" s="172"/>
      <c r="P665" s="110"/>
      <c r="Q665" s="110"/>
      <c r="R665" s="110"/>
      <c r="S665" s="110"/>
      <c r="T665" s="110"/>
      <c r="U665" s="110"/>
      <c r="V665" s="110"/>
      <c r="W665" s="110"/>
      <c r="X665" s="110"/>
      <c r="Y665" s="110"/>
      <c r="Z665" s="110"/>
      <c r="AA665" s="110"/>
    </row>
    <row r="666" spans="12:27" s="113" customFormat="1" ht="15.95" customHeight="1">
      <c r="L666" s="172"/>
      <c r="M666" s="172"/>
      <c r="N666" s="172"/>
      <c r="O666" s="172"/>
      <c r="P666" s="110"/>
      <c r="Q666" s="110"/>
      <c r="R666" s="110"/>
      <c r="S666" s="110"/>
      <c r="T666" s="110"/>
      <c r="U666" s="110"/>
      <c r="V666" s="110"/>
      <c r="W666" s="110"/>
      <c r="X666" s="110"/>
      <c r="Y666" s="110"/>
      <c r="Z666" s="110"/>
      <c r="AA666" s="110"/>
    </row>
    <row r="667" spans="12:27" s="113" customFormat="1" ht="15.95" customHeight="1">
      <c r="L667" s="172"/>
      <c r="M667" s="172"/>
      <c r="N667" s="172"/>
      <c r="O667" s="172"/>
      <c r="P667" s="110"/>
      <c r="Q667" s="110"/>
      <c r="R667" s="110"/>
      <c r="S667" s="110"/>
      <c r="T667" s="110"/>
      <c r="U667" s="110"/>
      <c r="V667" s="110"/>
      <c r="W667" s="110"/>
      <c r="X667" s="110"/>
      <c r="Y667" s="110"/>
      <c r="Z667" s="110"/>
      <c r="AA667" s="110"/>
    </row>
    <row r="668" spans="12:27" s="113" customFormat="1" ht="15.95" customHeight="1">
      <c r="L668" s="172"/>
      <c r="M668" s="172"/>
      <c r="N668" s="172"/>
      <c r="O668" s="172"/>
      <c r="P668" s="110"/>
      <c r="Q668" s="110"/>
      <c r="R668" s="110"/>
      <c r="S668" s="110"/>
      <c r="T668" s="110"/>
      <c r="U668" s="110"/>
      <c r="V668" s="110"/>
      <c r="W668" s="110"/>
      <c r="X668" s="110"/>
      <c r="Y668" s="110"/>
      <c r="Z668" s="110"/>
      <c r="AA668" s="110"/>
    </row>
    <row r="669" spans="12:27" s="113" customFormat="1" ht="15.95" customHeight="1">
      <c r="L669" s="172"/>
      <c r="M669" s="172"/>
      <c r="N669" s="172"/>
      <c r="O669" s="172"/>
      <c r="P669" s="110"/>
      <c r="Q669" s="110"/>
      <c r="R669" s="110"/>
      <c r="S669" s="110"/>
      <c r="T669" s="110"/>
      <c r="U669" s="110"/>
      <c r="V669" s="110"/>
      <c r="W669" s="110"/>
      <c r="X669" s="110"/>
      <c r="Y669" s="110"/>
      <c r="Z669" s="110"/>
      <c r="AA669" s="110"/>
    </row>
    <row r="670" spans="12:27" s="113" customFormat="1" ht="15.95" customHeight="1">
      <c r="L670" s="172"/>
      <c r="M670" s="172"/>
      <c r="N670" s="172"/>
      <c r="O670" s="172"/>
      <c r="P670" s="110"/>
      <c r="Q670" s="110"/>
      <c r="R670" s="110"/>
      <c r="S670" s="110"/>
      <c r="T670" s="110"/>
      <c r="U670" s="110"/>
      <c r="V670" s="110"/>
      <c r="W670" s="110"/>
      <c r="X670" s="110"/>
      <c r="Y670" s="110"/>
      <c r="Z670" s="110"/>
      <c r="AA670" s="110"/>
    </row>
    <row r="671" spans="12:27" s="113" customFormat="1" ht="15.95" customHeight="1">
      <c r="L671" s="172"/>
      <c r="M671" s="172"/>
      <c r="N671" s="172"/>
      <c r="O671" s="172"/>
      <c r="P671" s="110"/>
      <c r="Q671" s="110"/>
      <c r="R671" s="110"/>
      <c r="S671" s="110"/>
      <c r="T671" s="110"/>
      <c r="U671" s="110"/>
      <c r="V671" s="110"/>
      <c r="W671" s="110"/>
      <c r="X671" s="110"/>
      <c r="Y671" s="110"/>
      <c r="Z671" s="110"/>
      <c r="AA671" s="110"/>
    </row>
    <row r="672" spans="12:27" s="113" customFormat="1" ht="15.95" customHeight="1">
      <c r="L672" s="172"/>
      <c r="M672" s="172"/>
      <c r="N672" s="172"/>
      <c r="O672" s="172"/>
      <c r="P672" s="110"/>
      <c r="Q672" s="110"/>
      <c r="R672" s="110"/>
      <c r="S672" s="110"/>
      <c r="T672" s="110"/>
      <c r="U672" s="110"/>
      <c r="V672" s="110"/>
      <c r="W672" s="110"/>
      <c r="X672" s="110"/>
      <c r="Y672" s="110"/>
      <c r="Z672" s="110"/>
      <c r="AA672" s="110"/>
    </row>
    <row r="673" spans="12:27" s="113" customFormat="1" ht="15.95" customHeight="1">
      <c r="L673" s="172"/>
      <c r="M673" s="172"/>
      <c r="N673" s="172"/>
      <c r="O673" s="172"/>
      <c r="P673" s="110"/>
      <c r="Q673" s="110"/>
      <c r="R673" s="110"/>
      <c r="S673" s="110"/>
      <c r="T673" s="110"/>
      <c r="U673" s="110"/>
      <c r="V673" s="110"/>
      <c r="W673" s="110"/>
      <c r="X673" s="110"/>
      <c r="Y673" s="110"/>
      <c r="Z673" s="110"/>
      <c r="AA673" s="110"/>
    </row>
    <row r="674" spans="12:27" s="113" customFormat="1" ht="15.95" customHeight="1">
      <c r="L674" s="172"/>
      <c r="M674" s="172"/>
      <c r="N674" s="172"/>
      <c r="O674" s="172"/>
      <c r="P674" s="110"/>
      <c r="Q674" s="110"/>
      <c r="R674" s="110"/>
      <c r="S674" s="110"/>
      <c r="T674" s="110"/>
      <c r="U674" s="110"/>
      <c r="V674" s="110"/>
      <c r="W674" s="110"/>
      <c r="X674" s="110"/>
      <c r="Y674" s="110"/>
      <c r="Z674" s="110"/>
      <c r="AA674" s="110"/>
    </row>
    <row r="675" spans="12:27" s="113" customFormat="1" ht="15.95" customHeight="1">
      <c r="L675" s="172"/>
      <c r="M675" s="172"/>
      <c r="N675" s="172"/>
      <c r="O675" s="172"/>
      <c r="P675" s="110"/>
      <c r="Q675" s="110"/>
      <c r="R675" s="110"/>
      <c r="S675" s="110"/>
      <c r="T675" s="110"/>
      <c r="U675" s="110"/>
      <c r="V675" s="110"/>
      <c r="W675" s="110"/>
      <c r="X675" s="110"/>
      <c r="Y675" s="110"/>
      <c r="Z675" s="110"/>
      <c r="AA675" s="110"/>
    </row>
    <row r="676" spans="12:27" s="113" customFormat="1" ht="15.95" customHeight="1">
      <c r="L676" s="172"/>
      <c r="M676" s="172"/>
      <c r="N676" s="172"/>
      <c r="O676" s="172"/>
      <c r="P676" s="110"/>
      <c r="Q676" s="110"/>
      <c r="R676" s="110"/>
      <c r="S676" s="110"/>
      <c r="T676" s="110"/>
      <c r="U676" s="110"/>
      <c r="V676" s="110"/>
      <c r="W676" s="110"/>
      <c r="X676" s="110"/>
      <c r="Y676" s="110"/>
      <c r="Z676" s="110"/>
      <c r="AA676" s="110"/>
    </row>
    <row r="677" spans="12:27" s="113" customFormat="1" ht="15.95" customHeight="1">
      <c r="L677" s="172"/>
      <c r="M677" s="172"/>
      <c r="N677" s="172"/>
      <c r="O677" s="172"/>
      <c r="P677" s="110"/>
      <c r="Q677" s="110"/>
      <c r="R677" s="110"/>
      <c r="S677" s="110"/>
      <c r="T677" s="110"/>
      <c r="U677" s="110"/>
      <c r="V677" s="110"/>
      <c r="W677" s="110"/>
      <c r="X677" s="110"/>
      <c r="Y677" s="110"/>
      <c r="Z677" s="110"/>
      <c r="AA677" s="110"/>
    </row>
    <row r="678" spans="12:27" s="113" customFormat="1" ht="15.95" customHeight="1">
      <c r="L678" s="172"/>
      <c r="M678" s="172"/>
      <c r="N678" s="172"/>
      <c r="O678" s="172"/>
      <c r="P678" s="110"/>
      <c r="Q678" s="110"/>
      <c r="R678" s="110"/>
      <c r="S678" s="110"/>
      <c r="T678" s="110"/>
      <c r="U678" s="110"/>
      <c r="V678" s="110"/>
      <c r="W678" s="110"/>
      <c r="X678" s="110"/>
      <c r="Y678" s="110"/>
      <c r="Z678" s="110"/>
      <c r="AA678" s="110"/>
    </row>
    <row r="679" spans="12:27" s="113" customFormat="1" ht="15.95" customHeight="1">
      <c r="L679" s="172"/>
      <c r="M679" s="172"/>
      <c r="N679" s="172"/>
      <c r="O679" s="172"/>
      <c r="P679" s="110"/>
      <c r="Q679" s="110"/>
      <c r="R679" s="110"/>
      <c r="S679" s="110"/>
      <c r="T679" s="110"/>
      <c r="U679" s="110"/>
      <c r="V679" s="110"/>
      <c r="W679" s="110"/>
      <c r="X679" s="110"/>
      <c r="Y679" s="110"/>
      <c r="Z679" s="110"/>
      <c r="AA679" s="110"/>
    </row>
    <row r="680" spans="12:27" s="113" customFormat="1" ht="15.95" customHeight="1">
      <c r="L680" s="172"/>
      <c r="M680" s="172"/>
      <c r="N680" s="172"/>
      <c r="O680" s="172"/>
      <c r="P680" s="110"/>
      <c r="Q680" s="110"/>
      <c r="R680" s="110"/>
      <c r="S680" s="110"/>
      <c r="T680" s="110"/>
      <c r="U680" s="110"/>
      <c r="V680" s="110"/>
      <c r="W680" s="110"/>
      <c r="X680" s="110"/>
      <c r="Y680" s="110"/>
      <c r="Z680" s="110"/>
      <c r="AA680" s="110"/>
    </row>
    <row r="681" spans="12:27" s="113" customFormat="1" ht="15.95" customHeight="1">
      <c r="L681" s="172"/>
      <c r="M681" s="172"/>
      <c r="N681" s="172"/>
      <c r="O681" s="172"/>
      <c r="P681" s="110"/>
      <c r="Q681" s="110"/>
      <c r="R681" s="110"/>
      <c r="S681" s="110"/>
      <c r="T681" s="110"/>
      <c r="U681" s="110"/>
      <c r="V681" s="110"/>
      <c r="W681" s="110"/>
      <c r="X681" s="110"/>
      <c r="Y681" s="110"/>
      <c r="Z681" s="110"/>
      <c r="AA681" s="110"/>
    </row>
    <row r="682" spans="12:27" s="113" customFormat="1" ht="15.95" customHeight="1">
      <c r="L682" s="172"/>
      <c r="M682" s="172"/>
      <c r="N682" s="172"/>
      <c r="O682" s="172"/>
      <c r="P682" s="110"/>
      <c r="Q682" s="110"/>
      <c r="R682" s="110"/>
      <c r="S682" s="110"/>
      <c r="T682" s="110"/>
      <c r="U682" s="110"/>
      <c r="V682" s="110"/>
      <c r="W682" s="110"/>
      <c r="X682" s="110"/>
      <c r="Y682" s="110"/>
      <c r="Z682" s="110"/>
      <c r="AA682" s="110"/>
    </row>
    <row r="683" spans="12:27" s="113" customFormat="1" ht="15.95" customHeight="1">
      <c r="L683" s="172"/>
      <c r="M683" s="172"/>
      <c r="N683" s="172"/>
      <c r="O683" s="172"/>
      <c r="P683" s="110"/>
      <c r="Q683" s="110"/>
      <c r="R683" s="110"/>
      <c r="S683" s="110"/>
      <c r="T683" s="110"/>
      <c r="U683" s="110"/>
      <c r="V683" s="110"/>
      <c r="W683" s="110"/>
      <c r="X683" s="110"/>
      <c r="Y683" s="110"/>
      <c r="Z683" s="110"/>
      <c r="AA683" s="110"/>
    </row>
    <row r="684" spans="12:27" s="113" customFormat="1" ht="15.95" customHeight="1">
      <c r="L684" s="172"/>
      <c r="M684" s="172"/>
      <c r="N684" s="172"/>
      <c r="O684" s="172"/>
      <c r="P684" s="110"/>
      <c r="Q684" s="110"/>
      <c r="R684" s="110"/>
      <c r="S684" s="110"/>
      <c r="T684" s="110"/>
      <c r="U684" s="110"/>
      <c r="V684" s="110"/>
      <c r="W684" s="110"/>
      <c r="X684" s="110"/>
      <c r="Y684" s="110"/>
      <c r="Z684" s="110"/>
      <c r="AA684" s="110"/>
    </row>
    <row r="685" spans="12:27" s="113" customFormat="1" ht="15.95" customHeight="1">
      <c r="L685" s="172"/>
      <c r="M685" s="172"/>
      <c r="N685" s="172"/>
      <c r="O685" s="172"/>
      <c r="P685" s="110"/>
      <c r="Q685" s="110"/>
      <c r="R685" s="110"/>
      <c r="S685" s="110"/>
      <c r="T685" s="110"/>
      <c r="U685" s="110"/>
      <c r="V685" s="110"/>
      <c r="W685" s="110"/>
      <c r="X685" s="110"/>
      <c r="Y685" s="110"/>
      <c r="Z685" s="110"/>
      <c r="AA685" s="110"/>
    </row>
    <row r="686" spans="12:27" s="113" customFormat="1" ht="15.95" customHeight="1">
      <c r="L686" s="172"/>
      <c r="M686" s="172"/>
      <c r="N686" s="172"/>
      <c r="O686" s="172"/>
      <c r="P686" s="110"/>
      <c r="Q686" s="110"/>
      <c r="R686" s="110"/>
      <c r="S686" s="110"/>
      <c r="T686" s="110"/>
      <c r="U686" s="110"/>
      <c r="V686" s="110"/>
      <c r="W686" s="110"/>
      <c r="X686" s="110"/>
      <c r="Y686" s="110"/>
      <c r="Z686" s="110"/>
      <c r="AA686" s="110"/>
    </row>
    <row r="687" spans="12:27" s="113" customFormat="1" ht="15.95" customHeight="1">
      <c r="L687" s="172"/>
      <c r="M687" s="172"/>
      <c r="N687" s="172"/>
      <c r="O687" s="172"/>
      <c r="P687" s="110"/>
      <c r="Q687" s="110"/>
      <c r="R687" s="110"/>
      <c r="S687" s="110"/>
      <c r="T687" s="110"/>
      <c r="U687" s="110"/>
      <c r="V687" s="110"/>
      <c r="W687" s="110"/>
      <c r="X687" s="110"/>
      <c r="Y687" s="110"/>
      <c r="Z687" s="110"/>
      <c r="AA687" s="110"/>
    </row>
    <row r="688" spans="12:27" s="113" customFormat="1" ht="15.95" customHeight="1">
      <c r="L688" s="172"/>
      <c r="M688" s="172"/>
      <c r="N688" s="172"/>
      <c r="O688" s="172"/>
      <c r="P688" s="110"/>
      <c r="Q688" s="110"/>
      <c r="R688" s="110"/>
      <c r="S688" s="110"/>
      <c r="T688" s="110"/>
      <c r="U688" s="110"/>
      <c r="V688" s="110"/>
      <c r="W688" s="110"/>
      <c r="X688" s="110"/>
      <c r="Y688" s="110"/>
      <c r="Z688" s="110"/>
      <c r="AA688" s="110"/>
    </row>
    <row r="689" spans="12:27" s="113" customFormat="1" ht="15.95" customHeight="1">
      <c r="L689" s="172"/>
      <c r="M689" s="172"/>
      <c r="N689" s="172"/>
      <c r="O689" s="172"/>
      <c r="P689" s="110"/>
      <c r="Q689" s="110"/>
      <c r="R689" s="110"/>
      <c r="S689" s="110"/>
      <c r="T689" s="110"/>
      <c r="U689" s="110"/>
      <c r="V689" s="110"/>
      <c r="W689" s="110"/>
      <c r="X689" s="110"/>
      <c r="Y689" s="110"/>
      <c r="Z689" s="110"/>
      <c r="AA689" s="110"/>
    </row>
    <row r="690" spans="12:27" s="113" customFormat="1" ht="15.95" customHeight="1">
      <c r="L690" s="172"/>
      <c r="M690" s="172"/>
      <c r="N690" s="172"/>
      <c r="O690" s="172"/>
      <c r="P690" s="110"/>
      <c r="Q690" s="110"/>
      <c r="R690" s="110"/>
      <c r="S690" s="110"/>
      <c r="T690" s="110"/>
      <c r="U690" s="110"/>
      <c r="V690" s="110"/>
      <c r="W690" s="110"/>
      <c r="X690" s="110"/>
      <c r="Y690" s="110"/>
      <c r="Z690" s="110"/>
      <c r="AA690" s="110"/>
    </row>
    <row r="691" spans="12:27" s="113" customFormat="1" ht="15.95" customHeight="1">
      <c r="L691" s="172"/>
      <c r="M691" s="172"/>
      <c r="N691" s="172"/>
      <c r="O691" s="172"/>
      <c r="P691" s="110"/>
      <c r="Q691" s="110"/>
      <c r="R691" s="110"/>
      <c r="S691" s="110"/>
      <c r="T691" s="110"/>
      <c r="U691" s="110"/>
      <c r="V691" s="110"/>
      <c r="W691" s="110"/>
      <c r="X691" s="110"/>
      <c r="Y691" s="110"/>
      <c r="Z691" s="110"/>
      <c r="AA691" s="110"/>
    </row>
    <row r="692" spans="12:27" s="113" customFormat="1" ht="15.95" customHeight="1">
      <c r="L692" s="172"/>
      <c r="M692" s="172"/>
      <c r="N692" s="172"/>
      <c r="O692" s="172"/>
      <c r="P692" s="110"/>
      <c r="Q692" s="110"/>
      <c r="R692" s="110"/>
      <c r="S692" s="110"/>
      <c r="T692" s="110"/>
      <c r="U692" s="110"/>
      <c r="V692" s="110"/>
      <c r="W692" s="110"/>
      <c r="X692" s="110"/>
      <c r="Y692" s="110"/>
      <c r="Z692" s="110"/>
      <c r="AA692" s="110"/>
    </row>
    <row r="693" spans="12:27" s="113" customFormat="1" ht="15.95" customHeight="1">
      <c r="L693" s="172"/>
      <c r="M693" s="172"/>
      <c r="N693" s="172"/>
      <c r="O693" s="172"/>
      <c r="P693" s="110"/>
      <c r="Q693" s="110"/>
      <c r="R693" s="110"/>
      <c r="S693" s="110"/>
      <c r="T693" s="110"/>
      <c r="U693" s="110"/>
      <c r="V693" s="110"/>
      <c r="W693" s="110"/>
      <c r="X693" s="110"/>
      <c r="Y693" s="110"/>
      <c r="Z693" s="110"/>
      <c r="AA693" s="110"/>
    </row>
    <row r="694" spans="12:27" s="113" customFormat="1" ht="15.95" customHeight="1">
      <c r="L694" s="172"/>
      <c r="M694" s="172"/>
      <c r="N694" s="172"/>
      <c r="O694" s="172"/>
      <c r="P694" s="110"/>
      <c r="Q694" s="110"/>
      <c r="R694" s="110"/>
      <c r="S694" s="110"/>
      <c r="T694" s="110"/>
      <c r="U694" s="110"/>
      <c r="V694" s="110"/>
      <c r="W694" s="110"/>
      <c r="X694" s="110"/>
      <c r="Y694" s="110"/>
      <c r="Z694" s="110"/>
      <c r="AA694" s="110"/>
    </row>
    <row r="695" spans="12:27" s="113" customFormat="1" ht="15.95" customHeight="1">
      <c r="L695" s="172"/>
      <c r="M695" s="172"/>
      <c r="N695" s="172"/>
      <c r="O695" s="172"/>
      <c r="P695" s="110"/>
      <c r="Q695" s="110"/>
      <c r="R695" s="110"/>
      <c r="S695" s="110"/>
      <c r="T695" s="110"/>
      <c r="U695" s="110"/>
      <c r="V695" s="110"/>
      <c r="W695" s="110"/>
      <c r="X695" s="110"/>
      <c r="Y695" s="110"/>
      <c r="Z695" s="110"/>
      <c r="AA695" s="110"/>
    </row>
    <row r="696" spans="12:27" s="113" customFormat="1" ht="15.95" customHeight="1">
      <c r="L696" s="172"/>
      <c r="M696" s="172"/>
      <c r="N696" s="172"/>
      <c r="O696" s="172"/>
      <c r="P696" s="110"/>
      <c r="Q696" s="110"/>
      <c r="R696" s="110"/>
      <c r="S696" s="110"/>
      <c r="T696" s="110"/>
      <c r="U696" s="110"/>
      <c r="V696" s="110"/>
      <c r="W696" s="110"/>
      <c r="X696" s="110"/>
      <c r="Y696" s="110"/>
      <c r="Z696" s="110"/>
      <c r="AA696" s="110"/>
    </row>
    <row r="697" spans="12:27" s="113" customFormat="1" ht="15.95" customHeight="1">
      <c r="L697" s="172"/>
      <c r="M697" s="172"/>
      <c r="N697" s="172"/>
      <c r="O697" s="172"/>
      <c r="P697" s="110"/>
      <c r="Q697" s="110"/>
      <c r="R697" s="110"/>
      <c r="S697" s="110"/>
      <c r="T697" s="110"/>
      <c r="U697" s="110"/>
      <c r="V697" s="110"/>
      <c r="W697" s="110"/>
      <c r="X697" s="110"/>
      <c r="Y697" s="110"/>
      <c r="Z697" s="110"/>
      <c r="AA697" s="110"/>
    </row>
    <row r="698" spans="12:27" s="113" customFormat="1" ht="15.95" customHeight="1">
      <c r="L698" s="172"/>
      <c r="M698" s="172"/>
      <c r="N698" s="172"/>
      <c r="O698" s="172"/>
      <c r="P698" s="110"/>
      <c r="Q698" s="110"/>
      <c r="R698" s="110"/>
      <c r="S698" s="110"/>
      <c r="T698" s="110"/>
      <c r="U698" s="110"/>
      <c r="V698" s="110"/>
      <c r="W698" s="110"/>
      <c r="X698" s="110"/>
      <c r="Y698" s="110"/>
      <c r="Z698" s="110"/>
      <c r="AA698" s="110"/>
    </row>
    <row r="699" spans="12:27" s="113" customFormat="1" ht="15.95" customHeight="1">
      <c r="L699" s="172"/>
      <c r="M699" s="172"/>
      <c r="N699" s="172"/>
      <c r="O699" s="172"/>
      <c r="P699" s="110"/>
      <c r="Q699" s="110"/>
      <c r="R699" s="110"/>
      <c r="S699" s="110"/>
      <c r="T699" s="110"/>
      <c r="U699" s="110"/>
      <c r="V699" s="110"/>
      <c r="W699" s="110"/>
      <c r="X699" s="110"/>
      <c r="Y699" s="110"/>
      <c r="Z699" s="110"/>
      <c r="AA699" s="110"/>
    </row>
    <row r="700" spans="12:27" s="113" customFormat="1" ht="15.95" customHeight="1">
      <c r="L700" s="172"/>
      <c r="M700" s="172"/>
      <c r="N700" s="172"/>
      <c r="O700" s="172"/>
      <c r="P700" s="110"/>
      <c r="Q700" s="110"/>
      <c r="R700" s="110"/>
      <c r="S700" s="110"/>
      <c r="T700" s="110"/>
      <c r="U700" s="110"/>
      <c r="V700" s="110"/>
      <c r="W700" s="110"/>
      <c r="X700" s="110"/>
      <c r="Y700" s="110"/>
      <c r="Z700" s="110"/>
      <c r="AA700" s="110"/>
    </row>
    <row r="701" spans="12:27" s="113" customFormat="1" ht="15.95" customHeight="1">
      <c r="L701" s="172"/>
      <c r="M701" s="172"/>
      <c r="N701" s="172"/>
      <c r="O701" s="172"/>
      <c r="P701" s="110"/>
      <c r="Q701" s="110"/>
      <c r="R701" s="110"/>
      <c r="S701" s="110"/>
      <c r="T701" s="110"/>
      <c r="U701" s="110"/>
      <c r="V701" s="110"/>
      <c r="W701" s="110"/>
      <c r="X701" s="110"/>
      <c r="Y701" s="110"/>
      <c r="Z701" s="110"/>
      <c r="AA701" s="110"/>
    </row>
    <row r="702" spans="12:27" s="113" customFormat="1" ht="15.95" customHeight="1">
      <c r="L702" s="172"/>
      <c r="M702" s="172"/>
      <c r="N702" s="172"/>
      <c r="O702" s="172"/>
      <c r="P702" s="110"/>
      <c r="Q702" s="110"/>
      <c r="R702" s="110"/>
      <c r="S702" s="110"/>
      <c r="T702" s="110"/>
      <c r="U702" s="110"/>
      <c r="V702" s="110"/>
      <c r="W702" s="110"/>
      <c r="X702" s="110"/>
      <c r="Y702" s="110"/>
      <c r="Z702" s="110"/>
      <c r="AA702" s="110"/>
    </row>
    <row r="703" spans="12:27" s="113" customFormat="1" ht="15.95" customHeight="1">
      <c r="L703" s="172"/>
      <c r="M703" s="172"/>
      <c r="N703" s="172"/>
      <c r="O703" s="172"/>
      <c r="P703" s="110"/>
      <c r="Q703" s="110"/>
      <c r="R703" s="110"/>
      <c r="S703" s="110"/>
      <c r="T703" s="110"/>
      <c r="U703" s="110"/>
      <c r="V703" s="110"/>
      <c r="W703" s="110"/>
      <c r="X703" s="110"/>
      <c r="Y703" s="110"/>
      <c r="Z703" s="110"/>
      <c r="AA703" s="110"/>
    </row>
    <row r="704" spans="12:27" s="113" customFormat="1" ht="15.95" customHeight="1">
      <c r="L704" s="172"/>
      <c r="M704" s="172"/>
      <c r="N704" s="172"/>
      <c r="O704" s="172"/>
      <c r="P704" s="110"/>
      <c r="Q704" s="110"/>
      <c r="R704" s="110"/>
      <c r="S704" s="110"/>
      <c r="T704" s="110"/>
      <c r="U704" s="110"/>
      <c r="V704" s="110"/>
      <c r="W704" s="110"/>
      <c r="X704" s="110"/>
      <c r="Y704" s="110"/>
      <c r="Z704" s="110"/>
      <c r="AA704" s="110"/>
    </row>
    <row r="705" spans="12:27" s="113" customFormat="1" ht="15.95" customHeight="1">
      <c r="L705" s="172"/>
      <c r="M705" s="172"/>
      <c r="N705" s="172"/>
      <c r="O705" s="172"/>
      <c r="P705" s="110"/>
      <c r="Q705" s="110"/>
      <c r="R705" s="110"/>
      <c r="S705" s="110"/>
      <c r="T705" s="110"/>
      <c r="U705" s="110"/>
      <c r="V705" s="110"/>
      <c r="W705" s="110"/>
      <c r="X705" s="110"/>
      <c r="Y705" s="110"/>
      <c r="Z705" s="110"/>
      <c r="AA705" s="110"/>
    </row>
    <row r="706" spans="12:27" s="113" customFormat="1" ht="15.95" customHeight="1">
      <c r="L706" s="172"/>
      <c r="M706" s="172"/>
      <c r="N706" s="172"/>
      <c r="O706" s="172"/>
      <c r="P706" s="110"/>
      <c r="Q706" s="110"/>
      <c r="R706" s="110"/>
      <c r="S706" s="110"/>
      <c r="T706" s="110"/>
      <c r="U706" s="110"/>
      <c r="V706" s="110"/>
      <c r="W706" s="110"/>
      <c r="X706" s="110"/>
      <c r="Y706" s="110"/>
      <c r="Z706" s="110"/>
      <c r="AA706" s="110"/>
    </row>
    <row r="707" spans="12:27" s="113" customFormat="1" ht="15.95" customHeight="1">
      <c r="L707" s="172"/>
      <c r="M707" s="172"/>
      <c r="N707" s="172"/>
      <c r="O707" s="172"/>
      <c r="P707" s="110"/>
      <c r="Q707" s="110"/>
      <c r="R707" s="110"/>
      <c r="S707" s="110"/>
      <c r="T707" s="110"/>
      <c r="U707" s="110"/>
      <c r="V707" s="110"/>
      <c r="W707" s="110"/>
      <c r="X707" s="110"/>
      <c r="Y707" s="110"/>
      <c r="Z707" s="110"/>
      <c r="AA707" s="110"/>
    </row>
    <row r="708" spans="12:27" s="113" customFormat="1" ht="15.95" customHeight="1">
      <c r="L708" s="172"/>
      <c r="M708" s="172"/>
      <c r="N708" s="172"/>
      <c r="O708" s="172"/>
      <c r="P708" s="110"/>
      <c r="Q708" s="110"/>
      <c r="R708" s="110"/>
      <c r="S708" s="110"/>
      <c r="T708" s="110"/>
      <c r="U708" s="110"/>
      <c r="V708" s="110"/>
      <c r="W708" s="110"/>
      <c r="X708" s="110"/>
      <c r="Y708" s="110"/>
      <c r="Z708" s="110"/>
      <c r="AA708" s="110"/>
    </row>
    <row r="709" spans="12:27" s="113" customFormat="1" ht="15.95" customHeight="1">
      <c r="L709" s="172"/>
      <c r="M709" s="172"/>
      <c r="N709" s="172"/>
      <c r="O709" s="172"/>
      <c r="P709" s="110"/>
      <c r="Q709" s="110"/>
      <c r="R709" s="110"/>
      <c r="S709" s="110"/>
      <c r="T709" s="110"/>
      <c r="U709" s="110"/>
      <c r="V709" s="110"/>
      <c r="W709" s="110"/>
      <c r="X709" s="110"/>
      <c r="Y709" s="110"/>
      <c r="Z709" s="110"/>
      <c r="AA709" s="110"/>
    </row>
    <row r="710" spans="12:27" s="113" customFormat="1" ht="15.95" customHeight="1">
      <c r="L710" s="172"/>
      <c r="M710" s="172"/>
      <c r="N710" s="172"/>
      <c r="O710" s="172"/>
      <c r="P710" s="110"/>
      <c r="Q710" s="110"/>
      <c r="R710" s="110"/>
      <c r="S710" s="110"/>
      <c r="T710" s="110"/>
      <c r="U710" s="110"/>
      <c r="V710" s="110"/>
      <c r="W710" s="110"/>
      <c r="X710" s="110"/>
      <c r="Y710" s="110"/>
      <c r="Z710" s="110"/>
      <c r="AA710" s="110"/>
    </row>
    <row r="711" spans="12:27" s="113" customFormat="1" ht="15.95" customHeight="1">
      <c r="L711" s="172"/>
      <c r="M711" s="172"/>
      <c r="N711" s="172"/>
      <c r="O711" s="172"/>
      <c r="P711" s="110"/>
      <c r="Q711" s="110"/>
      <c r="R711" s="110"/>
      <c r="S711" s="110"/>
      <c r="T711" s="110"/>
      <c r="U711" s="110"/>
      <c r="V711" s="110"/>
      <c r="W711" s="110"/>
      <c r="X711" s="110"/>
      <c r="Y711" s="110"/>
      <c r="Z711" s="110"/>
      <c r="AA711" s="110"/>
    </row>
    <row r="712" spans="12:27" s="113" customFormat="1" ht="15.95" customHeight="1">
      <c r="L712" s="172"/>
      <c r="M712" s="172"/>
      <c r="N712" s="172"/>
      <c r="O712" s="172"/>
      <c r="P712" s="110"/>
      <c r="Q712" s="110"/>
      <c r="R712" s="110"/>
      <c r="S712" s="110"/>
      <c r="T712" s="110"/>
      <c r="U712" s="110"/>
      <c r="V712" s="110"/>
      <c r="W712" s="110"/>
      <c r="X712" s="110"/>
      <c r="Y712" s="110"/>
      <c r="Z712" s="110"/>
      <c r="AA712" s="110"/>
    </row>
    <row r="713" spans="12:27" s="113" customFormat="1" ht="15.95" customHeight="1">
      <c r="L713" s="172"/>
      <c r="M713" s="172"/>
      <c r="N713" s="172"/>
      <c r="O713" s="172"/>
      <c r="P713" s="110"/>
      <c r="Q713" s="110"/>
      <c r="R713" s="110"/>
      <c r="S713" s="110"/>
      <c r="T713" s="110"/>
      <c r="U713" s="110"/>
      <c r="V713" s="110"/>
      <c r="W713" s="110"/>
      <c r="X713" s="110"/>
      <c r="Y713" s="110"/>
      <c r="Z713" s="110"/>
      <c r="AA713" s="110"/>
    </row>
    <row r="714" spans="12:27" s="113" customFormat="1" ht="15.95" customHeight="1">
      <c r="L714" s="172"/>
      <c r="M714" s="172"/>
      <c r="N714" s="172"/>
      <c r="O714" s="172"/>
      <c r="P714" s="110"/>
      <c r="Q714" s="110"/>
      <c r="R714" s="110"/>
      <c r="S714" s="110"/>
      <c r="T714" s="110"/>
      <c r="U714" s="110"/>
      <c r="V714" s="110"/>
      <c r="W714" s="110"/>
      <c r="X714" s="110"/>
      <c r="Y714" s="110"/>
      <c r="Z714" s="110"/>
      <c r="AA714" s="110"/>
    </row>
    <row r="715" spans="12:27" s="113" customFormat="1" ht="15.95" customHeight="1">
      <c r="L715" s="172"/>
      <c r="M715" s="172"/>
      <c r="N715" s="172"/>
      <c r="O715" s="172"/>
      <c r="P715" s="110"/>
      <c r="Q715" s="110"/>
      <c r="R715" s="110"/>
      <c r="S715" s="110"/>
      <c r="T715" s="110"/>
      <c r="U715" s="110"/>
      <c r="V715" s="110"/>
      <c r="W715" s="110"/>
      <c r="X715" s="110"/>
      <c r="Y715" s="110"/>
      <c r="Z715" s="110"/>
      <c r="AA715" s="110"/>
    </row>
    <row r="716" spans="12:27" s="113" customFormat="1" ht="15.95" customHeight="1">
      <c r="L716" s="172"/>
      <c r="M716" s="172"/>
      <c r="N716" s="172"/>
      <c r="O716" s="172"/>
      <c r="P716" s="110"/>
      <c r="Q716" s="110"/>
      <c r="R716" s="110"/>
      <c r="S716" s="110"/>
      <c r="T716" s="110"/>
      <c r="U716" s="110"/>
      <c r="V716" s="110"/>
      <c r="W716" s="110"/>
      <c r="X716" s="110"/>
      <c r="Y716" s="110"/>
      <c r="Z716" s="110"/>
      <c r="AA716" s="110"/>
    </row>
    <row r="717" spans="12:27" s="113" customFormat="1" ht="15.95" customHeight="1">
      <c r="L717" s="172"/>
      <c r="M717" s="172"/>
      <c r="N717" s="172"/>
      <c r="O717" s="172"/>
      <c r="P717" s="110"/>
      <c r="Q717" s="110"/>
      <c r="R717" s="110"/>
      <c r="S717" s="110"/>
      <c r="T717" s="110"/>
      <c r="U717" s="110"/>
      <c r="V717" s="110"/>
      <c r="W717" s="110"/>
      <c r="X717" s="110"/>
      <c r="Y717" s="110"/>
      <c r="Z717" s="110"/>
      <c r="AA717" s="110"/>
    </row>
    <row r="718" spans="12:27" s="113" customFormat="1" ht="15.95" customHeight="1">
      <c r="L718" s="172"/>
      <c r="M718" s="172"/>
      <c r="N718" s="172"/>
      <c r="O718" s="172"/>
      <c r="P718" s="110"/>
      <c r="Q718" s="110"/>
      <c r="R718" s="110"/>
      <c r="S718" s="110"/>
      <c r="T718" s="110"/>
      <c r="U718" s="110"/>
      <c r="V718" s="110"/>
      <c r="W718" s="110"/>
      <c r="X718" s="110"/>
      <c r="Y718" s="110"/>
      <c r="Z718" s="110"/>
      <c r="AA718" s="110"/>
    </row>
    <row r="719" spans="12:27" s="113" customFormat="1" ht="15.95" customHeight="1">
      <c r="L719" s="172"/>
      <c r="M719" s="172"/>
      <c r="N719" s="172"/>
      <c r="O719" s="172"/>
      <c r="P719" s="110"/>
      <c r="Q719" s="110"/>
      <c r="R719" s="110"/>
      <c r="S719" s="110"/>
      <c r="T719" s="110"/>
      <c r="U719" s="110"/>
      <c r="V719" s="110"/>
      <c r="W719" s="110"/>
      <c r="X719" s="110"/>
      <c r="Y719" s="110"/>
      <c r="Z719" s="110"/>
      <c r="AA719" s="110"/>
    </row>
    <row r="720" spans="12:27" s="113" customFormat="1" ht="15.95" customHeight="1">
      <c r="L720" s="172"/>
      <c r="M720" s="172"/>
      <c r="N720" s="172"/>
      <c r="O720" s="172"/>
      <c r="P720" s="110"/>
      <c r="Q720" s="110"/>
      <c r="R720" s="110"/>
      <c r="S720" s="110"/>
      <c r="T720" s="110"/>
      <c r="U720" s="110"/>
      <c r="V720" s="110"/>
      <c r="W720" s="110"/>
      <c r="X720" s="110"/>
      <c r="Y720" s="110"/>
      <c r="Z720" s="110"/>
      <c r="AA720" s="110"/>
    </row>
    <row r="721" spans="12:27" s="113" customFormat="1" ht="15.95" customHeight="1">
      <c r="L721" s="172"/>
      <c r="M721" s="172"/>
      <c r="N721" s="172"/>
      <c r="O721" s="172"/>
      <c r="P721" s="110"/>
      <c r="Q721" s="110"/>
      <c r="R721" s="110"/>
      <c r="S721" s="110"/>
      <c r="T721" s="110"/>
      <c r="U721" s="110"/>
      <c r="V721" s="110"/>
      <c r="W721" s="110"/>
      <c r="X721" s="110"/>
      <c r="Y721" s="110"/>
      <c r="Z721" s="110"/>
      <c r="AA721" s="110"/>
    </row>
    <row r="722" spans="12:27" s="113" customFormat="1" ht="15.95" customHeight="1">
      <c r="L722" s="172"/>
      <c r="M722" s="172"/>
      <c r="N722" s="172"/>
      <c r="O722" s="172"/>
      <c r="P722" s="110"/>
      <c r="Q722" s="110"/>
      <c r="R722" s="110"/>
      <c r="S722" s="110"/>
      <c r="T722" s="110"/>
      <c r="U722" s="110"/>
      <c r="V722" s="110"/>
      <c r="W722" s="110"/>
      <c r="X722" s="110"/>
      <c r="Y722" s="110"/>
      <c r="Z722" s="110"/>
      <c r="AA722" s="110"/>
    </row>
    <row r="723" spans="12:27" s="113" customFormat="1" ht="15.95" customHeight="1">
      <c r="L723" s="172"/>
      <c r="M723" s="172"/>
      <c r="N723" s="172"/>
      <c r="O723" s="172"/>
      <c r="P723" s="110"/>
      <c r="Q723" s="110"/>
      <c r="R723" s="110"/>
      <c r="S723" s="110"/>
      <c r="T723" s="110"/>
      <c r="U723" s="110"/>
      <c r="V723" s="110"/>
      <c r="W723" s="110"/>
      <c r="X723" s="110"/>
      <c r="Y723" s="110"/>
      <c r="Z723" s="110"/>
      <c r="AA723" s="110"/>
    </row>
    <row r="724" spans="12:27" s="113" customFormat="1" ht="15.95" customHeight="1">
      <c r="L724" s="172"/>
      <c r="M724" s="172"/>
      <c r="N724" s="172"/>
      <c r="O724" s="172"/>
      <c r="P724" s="110"/>
      <c r="Q724" s="110"/>
      <c r="R724" s="110"/>
      <c r="S724" s="110"/>
      <c r="T724" s="110"/>
      <c r="U724" s="110"/>
      <c r="V724" s="110"/>
      <c r="W724" s="110"/>
      <c r="X724" s="110"/>
      <c r="Y724" s="110"/>
      <c r="Z724" s="110"/>
      <c r="AA724" s="110"/>
    </row>
    <row r="725" spans="12:27" s="113" customFormat="1" ht="15.95" customHeight="1">
      <c r="L725" s="172"/>
      <c r="M725" s="172"/>
      <c r="N725" s="172"/>
      <c r="O725" s="172"/>
      <c r="P725" s="110"/>
      <c r="Q725" s="110"/>
      <c r="R725" s="110"/>
      <c r="S725" s="110"/>
      <c r="T725" s="110"/>
      <c r="U725" s="110"/>
      <c r="V725" s="110"/>
      <c r="W725" s="110"/>
      <c r="X725" s="110"/>
      <c r="Y725" s="110"/>
      <c r="Z725" s="110"/>
      <c r="AA725" s="110"/>
    </row>
    <row r="726" spans="12:27" s="113" customFormat="1" ht="15.95" customHeight="1">
      <c r="L726" s="172"/>
      <c r="M726" s="172"/>
      <c r="N726" s="172"/>
      <c r="O726" s="172"/>
      <c r="P726" s="110"/>
      <c r="Q726" s="110"/>
      <c r="R726" s="110"/>
      <c r="S726" s="110"/>
      <c r="T726" s="110"/>
      <c r="U726" s="110"/>
      <c r="V726" s="110"/>
      <c r="W726" s="110"/>
      <c r="X726" s="110"/>
      <c r="Y726" s="110"/>
      <c r="Z726" s="110"/>
      <c r="AA726" s="110"/>
    </row>
    <row r="727" spans="12:27" s="113" customFormat="1" ht="15.95" customHeight="1">
      <c r="L727" s="172"/>
      <c r="M727" s="172"/>
      <c r="N727" s="172"/>
      <c r="O727" s="172"/>
      <c r="P727" s="110"/>
      <c r="Q727" s="110"/>
      <c r="R727" s="110"/>
      <c r="S727" s="110"/>
      <c r="T727" s="110"/>
      <c r="U727" s="110"/>
      <c r="V727" s="110"/>
      <c r="W727" s="110"/>
      <c r="X727" s="110"/>
      <c r="Y727" s="110"/>
      <c r="Z727" s="110"/>
      <c r="AA727" s="110"/>
    </row>
    <row r="728" spans="12:27" s="113" customFormat="1" ht="15.95" customHeight="1">
      <c r="L728" s="172"/>
      <c r="M728" s="172"/>
      <c r="N728" s="172"/>
      <c r="O728" s="172"/>
      <c r="P728" s="110"/>
      <c r="Q728" s="110"/>
      <c r="R728" s="110"/>
      <c r="S728" s="110"/>
      <c r="T728" s="110"/>
      <c r="U728" s="110"/>
      <c r="V728" s="110"/>
      <c r="W728" s="110"/>
      <c r="X728" s="110"/>
      <c r="Y728" s="110"/>
      <c r="Z728" s="110"/>
      <c r="AA728" s="110"/>
    </row>
    <row r="729" spans="12:27" s="113" customFormat="1" ht="15.95" customHeight="1">
      <c r="L729" s="172"/>
      <c r="M729" s="172"/>
      <c r="N729" s="172"/>
      <c r="O729" s="172"/>
      <c r="P729" s="110"/>
      <c r="Q729" s="110"/>
      <c r="R729" s="110"/>
      <c r="S729" s="110"/>
      <c r="T729" s="110"/>
      <c r="U729" s="110"/>
      <c r="V729" s="110"/>
      <c r="W729" s="110"/>
      <c r="X729" s="110"/>
      <c r="Y729" s="110"/>
      <c r="Z729" s="110"/>
      <c r="AA729" s="110"/>
    </row>
    <row r="730" spans="12:27" s="113" customFormat="1" ht="15.95" customHeight="1">
      <c r="L730" s="172"/>
      <c r="M730" s="172"/>
      <c r="N730" s="172"/>
      <c r="O730" s="172"/>
      <c r="P730" s="110"/>
      <c r="Q730" s="110"/>
      <c r="R730" s="110"/>
      <c r="S730" s="110"/>
      <c r="T730" s="110"/>
      <c r="U730" s="110"/>
      <c r="V730" s="110"/>
      <c r="W730" s="110"/>
      <c r="X730" s="110"/>
      <c r="Y730" s="110"/>
      <c r="Z730" s="110"/>
      <c r="AA730" s="110"/>
    </row>
    <row r="731" spans="12:27" s="113" customFormat="1" ht="15.95" customHeight="1">
      <c r="L731" s="172"/>
      <c r="M731" s="172"/>
      <c r="N731" s="172"/>
      <c r="O731" s="172"/>
      <c r="P731" s="110"/>
      <c r="Q731" s="110"/>
      <c r="R731" s="110"/>
      <c r="S731" s="110"/>
      <c r="T731" s="110"/>
      <c r="U731" s="110"/>
      <c r="V731" s="110"/>
      <c r="W731" s="110"/>
      <c r="X731" s="110"/>
      <c r="Y731" s="110"/>
      <c r="Z731" s="110"/>
      <c r="AA731" s="110"/>
    </row>
    <row r="732" spans="12:27" s="113" customFormat="1" ht="15.95" customHeight="1">
      <c r="L732" s="172"/>
      <c r="M732" s="172"/>
      <c r="N732" s="172"/>
      <c r="O732" s="172"/>
      <c r="P732" s="110"/>
      <c r="Q732" s="110"/>
      <c r="R732" s="110"/>
      <c r="S732" s="110"/>
      <c r="T732" s="110"/>
      <c r="U732" s="110"/>
      <c r="V732" s="110"/>
      <c r="W732" s="110"/>
      <c r="X732" s="110"/>
      <c r="Y732" s="110"/>
      <c r="Z732" s="110"/>
      <c r="AA732" s="110"/>
    </row>
    <row r="733" spans="12:27" s="113" customFormat="1" ht="15.95" customHeight="1">
      <c r="L733" s="172"/>
      <c r="M733" s="172"/>
      <c r="N733" s="172"/>
      <c r="O733" s="172"/>
      <c r="P733" s="110"/>
      <c r="Q733" s="110"/>
      <c r="R733" s="110"/>
      <c r="S733" s="110"/>
      <c r="T733" s="110"/>
      <c r="U733" s="110"/>
      <c r="V733" s="110"/>
      <c r="W733" s="110"/>
      <c r="X733" s="110"/>
      <c r="Y733" s="110"/>
      <c r="Z733" s="110"/>
      <c r="AA733" s="110"/>
    </row>
    <row r="734" spans="12:27" s="113" customFormat="1" ht="15.95" customHeight="1">
      <c r="L734" s="172"/>
      <c r="M734" s="172"/>
      <c r="N734" s="172"/>
      <c r="O734" s="172"/>
      <c r="P734" s="110"/>
      <c r="Q734" s="110"/>
      <c r="R734" s="110"/>
      <c r="S734" s="110"/>
      <c r="T734" s="110"/>
      <c r="U734" s="110"/>
      <c r="V734" s="110"/>
      <c r="W734" s="110"/>
      <c r="X734" s="110"/>
      <c r="Y734" s="110"/>
      <c r="Z734" s="110"/>
      <c r="AA734" s="110"/>
    </row>
    <row r="735" spans="12:27" s="113" customFormat="1" ht="15.95" customHeight="1">
      <c r="L735" s="172"/>
      <c r="M735" s="172"/>
      <c r="N735" s="172"/>
      <c r="O735" s="172"/>
      <c r="P735" s="110"/>
      <c r="Q735" s="110"/>
      <c r="R735" s="110"/>
      <c r="S735" s="110"/>
      <c r="T735" s="110"/>
      <c r="U735" s="110"/>
      <c r="V735" s="110"/>
      <c r="W735" s="110"/>
      <c r="X735" s="110"/>
      <c r="Y735" s="110"/>
      <c r="Z735" s="110"/>
      <c r="AA735" s="110"/>
    </row>
    <row r="736" spans="12:27" s="113" customFormat="1" ht="15.95" customHeight="1">
      <c r="L736" s="172"/>
      <c r="M736" s="172"/>
      <c r="N736" s="172"/>
      <c r="O736" s="172"/>
      <c r="P736" s="110"/>
      <c r="Q736" s="110"/>
      <c r="R736" s="110"/>
      <c r="S736" s="110"/>
      <c r="T736" s="110"/>
      <c r="U736" s="110"/>
      <c r="V736" s="110"/>
      <c r="W736" s="110"/>
      <c r="X736" s="110"/>
      <c r="Y736" s="110"/>
      <c r="Z736" s="110"/>
      <c r="AA736" s="110"/>
    </row>
    <row r="737" spans="12:27" s="113" customFormat="1" ht="15.95" customHeight="1">
      <c r="L737" s="172"/>
      <c r="M737" s="172"/>
      <c r="N737" s="172"/>
      <c r="O737" s="172"/>
      <c r="P737" s="110"/>
      <c r="Q737" s="110"/>
      <c r="R737" s="110"/>
      <c r="S737" s="110"/>
      <c r="T737" s="110"/>
      <c r="U737" s="110"/>
      <c r="V737" s="110"/>
      <c r="W737" s="110"/>
      <c r="X737" s="110"/>
      <c r="Y737" s="110"/>
      <c r="Z737" s="110"/>
      <c r="AA737" s="110"/>
    </row>
    <row r="738" spans="12:27" s="113" customFormat="1" ht="15.95" customHeight="1">
      <c r="L738" s="172"/>
      <c r="M738" s="172"/>
      <c r="N738" s="172"/>
      <c r="O738" s="172"/>
      <c r="P738" s="110"/>
      <c r="Q738" s="110"/>
      <c r="R738" s="110"/>
      <c r="S738" s="110"/>
      <c r="T738" s="110"/>
      <c r="U738" s="110"/>
      <c r="V738" s="110"/>
      <c r="W738" s="110"/>
      <c r="X738" s="110"/>
      <c r="Y738" s="110"/>
      <c r="Z738" s="110"/>
      <c r="AA738" s="110"/>
    </row>
    <row r="739" spans="12:27" s="113" customFormat="1" ht="15.95" customHeight="1">
      <c r="L739" s="172"/>
      <c r="M739" s="172"/>
      <c r="N739" s="172"/>
      <c r="O739" s="172"/>
      <c r="P739" s="110"/>
      <c r="Q739" s="110"/>
      <c r="R739" s="110"/>
      <c r="S739" s="110"/>
      <c r="T739" s="110"/>
      <c r="U739" s="110"/>
      <c r="V739" s="110"/>
      <c r="W739" s="110"/>
      <c r="X739" s="110"/>
      <c r="Y739" s="110"/>
      <c r="Z739" s="110"/>
      <c r="AA739" s="110"/>
    </row>
    <row r="740" spans="12:27" s="113" customFormat="1" ht="15.95" customHeight="1">
      <c r="L740" s="172"/>
      <c r="M740" s="172"/>
      <c r="N740" s="172"/>
      <c r="O740" s="172"/>
      <c r="P740" s="110"/>
      <c r="Q740" s="110"/>
      <c r="R740" s="110"/>
      <c r="S740" s="110"/>
      <c r="T740" s="110"/>
      <c r="U740" s="110"/>
      <c r="V740" s="110"/>
      <c r="W740" s="110"/>
      <c r="X740" s="110"/>
      <c r="Y740" s="110"/>
      <c r="Z740" s="110"/>
      <c r="AA740" s="110"/>
    </row>
    <row r="741" spans="12:27" s="113" customFormat="1" ht="15.95" customHeight="1">
      <c r="L741" s="172"/>
      <c r="M741" s="172"/>
      <c r="N741" s="172"/>
      <c r="O741" s="172"/>
      <c r="P741" s="110"/>
      <c r="Q741" s="110"/>
      <c r="R741" s="110"/>
      <c r="S741" s="110"/>
      <c r="T741" s="110"/>
      <c r="U741" s="110"/>
      <c r="V741" s="110"/>
      <c r="W741" s="110"/>
      <c r="X741" s="110"/>
      <c r="Y741" s="110"/>
      <c r="Z741" s="110"/>
      <c r="AA741" s="110"/>
    </row>
    <row r="742" spans="12:27" s="113" customFormat="1" ht="15.95" customHeight="1">
      <c r="L742" s="172"/>
      <c r="M742" s="172"/>
      <c r="N742" s="172"/>
      <c r="O742" s="172"/>
      <c r="P742" s="110"/>
      <c r="Q742" s="110"/>
      <c r="R742" s="110"/>
      <c r="S742" s="110"/>
      <c r="T742" s="110"/>
      <c r="U742" s="110"/>
      <c r="V742" s="110"/>
      <c r="W742" s="110"/>
      <c r="X742" s="110"/>
      <c r="Y742" s="110"/>
      <c r="Z742" s="110"/>
      <c r="AA742" s="110"/>
    </row>
    <row r="743" spans="12:27" s="113" customFormat="1" ht="15.95" customHeight="1">
      <c r="L743" s="172"/>
      <c r="M743" s="172"/>
      <c r="N743" s="172"/>
      <c r="O743" s="172"/>
      <c r="P743" s="110"/>
      <c r="Q743" s="110"/>
      <c r="R743" s="110"/>
      <c r="S743" s="110"/>
      <c r="T743" s="110"/>
      <c r="U743" s="110"/>
      <c r="V743" s="110"/>
      <c r="W743" s="110"/>
      <c r="X743" s="110"/>
      <c r="Y743" s="110"/>
      <c r="Z743" s="110"/>
      <c r="AA743" s="110"/>
    </row>
    <row r="744" spans="12:27" s="113" customFormat="1" ht="15.95" customHeight="1">
      <c r="L744" s="172"/>
      <c r="M744" s="172"/>
      <c r="N744" s="172"/>
      <c r="O744" s="172"/>
      <c r="P744" s="110"/>
      <c r="Q744" s="110"/>
      <c r="R744" s="110"/>
      <c r="S744" s="110"/>
      <c r="T744" s="110"/>
      <c r="U744" s="110"/>
      <c r="V744" s="110"/>
      <c r="W744" s="110"/>
      <c r="X744" s="110"/>
      <c r="Y744" s="110"/>
      <c r="Z744" s="110"/>
      <c r="AA744" s="110"/>
    </row>
    <row r="745" spans="12:27" s="113" customFormat="1" ht="15.95" customHeight="1">
      <c r="L745" s="172"/>
      <c r="M745" s="172"/>
      <c r="N745" s="172"/>
      <c r="O745" s="172"/>
      <c r="P745" s="110"/>
      <c r="Q745" s="110"/>
      <c r="R745" s="110"/>
      <c r="S745" s="110"/>
      <c r="T745" s="110"/>
      <c r="U745" s="110"/>
      <c r="V745" s="110"/>
      <c r="W745" s="110"/>
      <c r="X745" s="110"/>
      <c r="Y745" s="110"/>
      <c r="Z745" s="110"/>
      <c r="AA745" s="110"/>
    </row>
    <row r="746" spans="12:27" s="113" customFormat="1" ht="15.95" customHeight="1">
      <c r="L746" s="172"/>
      <c r="M746" s="172"/>
      <c r="N746" s="172"/>
      <c r="O746" s="172"/>
      <c r="P746" s="110"/>
      <c r="Q746" s="110"/>
      <c r="R746" s="110"/>
      <c r="S746" s="110"/>
      <c r="T746" s="110"/>
      <c r="U746" s="110"/>
      <c r="V746" s="110"/>
      <c r="W746" s="110"/>
      <c r="X746" s="110"/>
      <c r="Y746" s="110"/>
      <c r="Z746" s="110"/>
      <c r="AA746" s="110"/>
    </row>
    <row r="747" spans="12:27" s="113" customFormat="1" ht="15.95" customHeight="1">
      <c r="L747" s="172"/>
      <c r="M747" s="172"/>
      <c r="N747" s="172"/>
      <c r="O747" s="172"/>
      <c r="P747" s="110"/>
      <c r="Q747" s="110"/>
      <c r="R747" s="110"/>
      <c r="S747" s="110"/>
      <c r="T747" s="110"/>
      <c r="U747" s="110"/>
      <c r="V747" s="110"/>
      <c r="W747" s="110"/>
      <c r="X747" s="110"/>
      <c r="Y747" s="110"/>
      <c r="Z747" s="110"/>
      <c r="AA747" s="110"/>
    </row>
    <row r="748" spans="12:27" s="113" customFormat="1" ht="15.95" customHeight="1">
      <c r="L748" s="172"/>
      <c r="M748" s="172"/>
      <c r="N748" s="172"/>
      <c r="O748" s="172"/>
      <c r="P748" s="110"/>
      <c r="Q748" s="110"/>
      <c r="R748" s="110"/>
      <c r="S748" s="110"/>
      <c r="T748" s="110"/>
      <c r="U748" s="110"/>
      <c r="V748" s="110"/>
      <c r="W748" s="110"/>
      <c r="X748" s="110"/>
      <c r="Y748" s="110"/>
      <c r="Z748" s="110"/>
      <c r="AA748" s="110"/>
    </row>
    <row r="749" spans="12:27" s="113" customFormat="1" ht="15.95" customHeight="1">
      <c r="L749" s="172"/>
      <c r="M749" s="172"/>
      <c r="N749" s="172"/>
      <c r="O749" s="172"/>
      <c r="P749" s="110"/>
      <c r="Q749" s="110"/>
      <c r="R749" s="110"/>
      <c r="S749" s="110"/>
      <c r="T749" s="110"/>
      <c r="U749" s="110"/>
      <c r="V749" s="110"/>
      <c r="W749" s="110"/>
      <c r="X749" s="110"/>
      <c r="Y749" s="110"/>
      <c r="Z749" s="110"/>
      <c r="AA749" s="110"/>
    </row>
    <row r="750" spans="12:27" s="113" customFormat="1" ht="15.95" customHeight="1">
      <c r="L750" s="172"/>
      <c r="M750" s="172"/>
      <c r="N750" s="172"/>
      <c r="O750" s="172"/>
      <c r="P750" s="110"/>
      <c r="Q750" s="110"/>
      <c r="R750" s="110"/>
      <c r="S750" s="110"/>
      <c r="T750" s="110"/>
      <c r="U750" s="110"/>
      <c r="V750" s="110"/>
      <c r="W750" s="110"/>
      <c r="X750" s="110"/>
      <c r="Y750" s="110"/>
      <c r="Z750" s="110"/>
      <c r="AA750" s="110"/>
    </row>
    <row r="751" spans="12:27" s="113" customFormat="1" ht="15.95" customHeight="1">
      <c r="L751" s="172"/>
      <c r="M751" s="172"/>
      <c r="N751" s="172"/>
      <c r="O751" s="172"/>
      <c r="P751" s="110"/>
      <c r="Q751" s="110"/>
      <c r="R751" s="110"/>
      <c r="S751" s="110"/>
      <c r="T751" s="110"/>
      <c r="U751" s="110"/>
      <c r="V751" s="110"/>
      <c r="W751" s="110"/>
      <c r="X751" s="110"/>
      <c r="Y751" s="110"/>
      <c r="Z751" s="110"/>
      <c r="AA751" s="110"/>
    </row>
    <row r="752" spans="12:27" s="113" customFormat="1" ht="15.95" customHeight="1">
      <c r="L752" s="172"/>
      <c r="M752" s="172"/>
      <c r="N752" s="172"/>
      <c r="O752" s="172"/>
      <c r="P752" s="110"/>
      <c r="Q752" s="110"/>
      <c r="R752" s="110"/>
      <c r="S752" s="110"/>
      <c r="T752" s="110"/>
      <c r="U752" s="110"/>
      <c r="V752" s="110"/>
      <c r="W752" s="110"/>
      <c r="X752" s="110"/>
      <c r="Y752" s="110"/>
      <c r="Z752" s="110"/>
      <c r="AA752" s="110"/>
    </row>
    <row r="753" spans="12:27" s="113" customFormat="1" ht="15.95" customHeight="1">
      <c r="L753" s="172"/>
      <c r="M753" s="172"/>
      <c r="N753" s="172"/>
      <c r="O753" s="172"/>
      <c r="P753" s="110"/>
      <c r="Q753" s="110"/>
      <c r="R753" s="110"/>
      <c r="S753" s="110"/>
      <c r="T753" s="110"/>
      <c r="U753" s="110"/>
      <c r="V753" s="110"/>
      <c r="W753" s="110"/>
      <c r="X753" s="110"/>
      <c r="Y753" s="110"/>
      <c r="Z753" s="110"/>
      <c r="AA753" s="110"/>
    </row>
    <row r="754" spans="12:27" s="113" customFormat="1" ht="15.95" customHeight="1">
      <c r="L754" s="172"/>
      <c r="M754" s="172"/>
      <c r="N754" s="172"/>
      <c r="O754" s="172"/>
      <c r="P754" s="110"/>
      <c r="Q754" s="110"/>
      <c r="R754" s="110"/>
      <c r="S754" s="110"/>
      <c r="T754" s="110"/>
      <c r="U754" s="110"/>
      <c r="V754" s="110"/>
      <c r="W754" s="110"/>
      <c r="X754" s="110"/>
      <c r="Y754" s="110"/>
      <c r="Z754" s="110"/>
      <c r="AA754" s="110"/>
    </row>
    <row r="755" spans="12:27" s="113" customFormat="1" ht="15.95" customHeight="1">
      <c r="L755" s="172"/>
      <c r="M755" s="172"/>
      <c r="N755" s="172"/>
      <c r="O755" s="172"/>
      <c r="P755" s="110"/>
      <c r="Q755" s="110"/>
      <c r="R755" s="110"/>
      <c r="S755" s="110"/>
      <c r="T755" s="110"/>
      <c r="U755" s="110"/>
      <c r="V755" s="110"/>
      <c r="W755" s="110"/>
      <c r="X755" s="110"/>
      <c r="Y755" s="110"/>
      <c r="Z755" s="110"/>
      <c r="AA755" s="110"/>
    </row>
    <row r="756" spans="12:27" s="113" customFormat="1" ht="15.95" customHeight="1">
      <c r="L756" s="172"/>
      <c r="M756" s="172"/>
      <c r="N756" s="172"/>
      <c r="O756" s="172"/>
      <c r="P756" s="110"/>
      <c r="Q756" s="110"/>
      <c r="R756" s="110"/>
      <c r="S756" s="110"/>
      <c r="T756" s="110"/>
      <c r="U756" s="110"/>
      <c r="V756" s="110"/>
      <c r="W756" s="110"/>
      <c r="X756" s="110"/>
      <c r="Y756" s="110"/>
      <c r="Z756" s="110"/>
      <c r="AA756" s="110"/>
    </row>
    <row r="757" spans="12:27" s="113" customFormat="1" ht="15.95" customHeight="1">
      <c r="L757" s="172"/>
      <c r="M757" s="172"/>
      <c r="N757" s="172"/>
      <c r="O757" s="172"/>
      <c r="P757" s="110"/>
      <c r="Q757" s="110"/>
      <c r="R757" s="110"/>
      <c r="S757" s="110"/>
      <c r="T757" s="110"/>
      <c r="U757" s="110"/>
      <c r="V757" s="110"/>
      <c r="W757" s="110"/>
      <c r="X757" s="110"/>
      <c r="Y757" s="110"/>
      <c r="Z757" s="110"/>
      <c r="AA757" s="110"/>
    </row>
    <row r="758" spans="12:27" s="113" customFormat="1" ht="15.95" customHeight="1">
      <c r="L758" s="172"/>
      <c r="M758" s="172"/>
      <c r="N758" s="172"/>
      <c r="O758" s="172"/>
      <c r="P758" s="110"/>
      <c r="Q758" s="110"/>
      <c r="R758" s="110"/>
      <c r="S758" s="110"/>
      <c r="T758" s="110"/>
      <c r="U758" s="110"/>
      <c r="V758" s="110"/>
      <c r="W758" s="110"/>
      <c r="X758" s="110"/>
      <c r="Y758" s="110"/>
      <c r="Z758" s="110"/>
      <c r="AA758" s="110"/>
    </row>
    <row r="759" spans="12:27" s="113" customFormat="1" ht="15.95" customHeight="1">
      <c r="L759" s="172"/>
      <c r="M759" s="172"/>
      <c r="N759" s="172"/>
      <c r="O759" s="172"/>
      <c r="P759" s="110"/>
      <c r="Q759" s="110"/>
      <c r="R759" s="110"/>
      <c r="S759" s="110"/>
      <c r="T759" s="110"/>
      <c r="U759" s="110"/>
      <c r="V759" s="110"/>
      <c r="W759" s="110"/>
      <c r="X759" s="110"/>
      <c r="Y759" s="110"/>
      <c r="Z759" s="110"/>
      <c r="AA759" s="110"/>
    </row>
    <row r="760" spans="12:27" s="113" customFormat="1" ht="15.95" customHeight="1">
      <c r="L760" s="172"/>
      <c r="M760" s="172"/>
      <c r="N760" s="172"/>
      <c r="O760" s="172"/>
      <c r="P760" s="110"/>
      <c r="Q760" s="110"/>
      <c r="R760" s="110"/>
      <c r="S760" s="110"/>
      <c r="T760" s="110"/>
      <c r="U760" s="110"/>
      <c r="V760" s="110"/>
      <c r="W760" s="110"/>
      <c r="X760" s="110"/>
      <c r="Y760" s="110"/>
      <c r="Z760" s="110"/>
      <c r="AA760" s="110"/>
    </row>
    <row r="761" spans="12:27" s="113" customFormat="1" ht="15.95" customHeight="1">
      <c r="L761" s="172"/>
      <c r="M761" s="172"/>
      <c r="N761" s="172"/>
      <c r="O761" s="172"/>
      <c r="P761" s="110"/>
      <c r="Q761" s="110"/>
      <c r="R761" s="110"/>
      <c r="S761" s="110"/>
      <c r="T761" s="110"/>
      <c r="U761" s="110"/>
      <c r="V761" s="110"/>
      <c r="W761" s="110"/>
      <c r="X761" s="110"/>
      <c r="Y761" s="110"/>
      <c r="Z761" s="110"/>
      <c r="AA761" s="110"/>
    </row>
    <row r="762" spans="12:27" s="113" customFormat="1" ht="15.95" customHeight="1">
      <c r="L762" s="172"/>
      <c r="M762" s="172"/>
      <c r="N762" s="172"/>
      <c r="O762" s="172"/>
      <c r="P762" s="110"/>
      <c r="Q762" s="110"/>
      <c r="R762" s="110"/>
      <c r="S762" s="110"/>
      <c r="T762" s="110"/>
      <c r="U762" s="110"/>
      <c r="V762" s="110"/>
      <c r="W762" s="110"/>
      <c r="X762" s="110"/>
      <c r="Y762" s="110"/>
      <c r="Z762" s="110"/>
      <c r="AA762" s="110"/>
    </row>
    <row r="763" spans="12:27" s="113" customFormat="1" ht="15.95" customHeight="1">
      <c r="L763" s="172"/>
      <c r="M763" s="172"/>
      <c r="N763" s="172"/>
      <c r="O763" s="172"/>
      <c r="P763" s="110"/>
      <c r="Q763" s="110"/>
      <c r="R763" s="110"/>
      <c r="S763" s="110"/>
      <c r="T763" s="110"/>
      <c r="U763" s="110"/>
      <c r="V763" s="110"/>
      <c r="W763" s="110"/>
      <c r="X763" s="110"/>
      <c r="Y763" s="110"/>
      <c r="Z763" s="110"/>
      <c r="AA763" s="110"/>
    </row>
    <row r="764" spans="12:27" s="113" customFormat="1" ht="15.95" customHeight="1">
      <c r="L764" s="172"/>
      <c r="M764" s="172"/>
      <c r="N764" s="172"/>
      <c r="O764" s="172"/>
      <c r="P764" s="110"/>
      <c r="Q764" s="110"/>
      <c r="R764" s="110"/>
      <c r="S764" s="110"/>
      <c r="T764" s="110"/>
      <c r="U764" s="110"/>
      <c r="V764" s="110"/>
      <c r="W764" s="110"/>
      <c r="X764" s="110"/>
      <c r="Y764" s="110"/>
      <c r="Z764" s="110"/>
      <c r="AA764" s="110"/>
    </row>
    <row r="765" spans="12:27" s="113" customFormat="1" ht="15.95" customHeight="1">
      <c r="L765" s="172"/>
      <c r="M765" s="172"/>
      <c r="N765" s="172"/>
      <c r="O765" s="172"/>
      <c r="P765" s="110"/>
      <c r="Q765" s="110"/>
      <c r="R765" s="110"/>
      <c r="S765" s="110"/>
      <c r="T765" s="110"/>
      <c r="U765" s="110"/>
      <c r="V765" s="110"/>
      <c r="W765" s="110"/>
      <c r="X765" s="110"/>
      <c r="Y765" s="110"/>
      <c r="Z765" s="110"/>
      <c r="AA765" s="110"/>
    </row>
    <row r="766" spans="12:27" s="113" customFormat="1" ht="15.95" customHeight="1">
      <c r="L766" s="172"/>
      <c r="M766" s="172"/>
      <c r="N766" s="172"/>
      <c r="O766" s="172"/>
      <c r="P766" s="110"/>
      <c r="Q766" s="110"/>
      <c r="R766" s="110"/>
      <c r="S766" s="110"/>
      <c r="T766" s="110"/>
      <c r="U766" s="110"/>
      <c r="V766" s="110"/>
      <c r="W766" s="110"/>
      <c r="X766" s="110"/>
      <c r="Y766" s="110"/>
      <c r="Z766" s="110"/>
      <c r="AA766" s="110"/>
    </row>
    <row r="767" spans="12:27" s="113" customFormat="1" ht="15.95" customHeight="1">
      <c r="L767" s="172"/>
      <c r="M767" s="172"/>
      <c r="N767" s="172"/>
      <c r="O767" s="172"/>
      <c r="P767" s="110"/>
      <c r="Q767" s="110"/>
      <c r="R767" s="110"/>
      <c r="S767" s="110"/>
      <c r="T767" s="110"/>
      <c r="U767" s="110"/>
      <c r="V767" s="110"/>
      <c r="W767" s="110"/>
      <c r="X767" s="110"/>
      <c r="Y767" s="110"/>
      <c r="Z767" s="110"/>
      <c r="AA767" s="110"/>
    </row>
    <row r="768" spans="12:27" s="113" customFormat="1" ht="15.95" customHeight="1">
      <c r="L768" s="172"/>
      <c r="M768" s="172"/>
      <c r="N768" s="172"/>
      <c r="O768" s="172"/>
      <c r="P768" s="110"/>
      <c r="Q768" s="110"/>
      <c r="R768" s="110"/>
      <c r="S768" s="110"/>
      <c r="T768" s="110"/>
      <c r="U768" s="110"/>
      <c r="V768" s="110"/>
      <c r="W768" s="110"/>
      <c r="X768" s="110"/>
      <c r="Y768" s="110"/>
      <c r="Z768" s="110"/>
      <c r="AA768" s="110"/>
    </row>
    <row r="769" spans="12:27" s="113" customFormat="1" ht="15.95" customHeight="1">
      <c r="L769" s="172"/>
      <c r="M769" s="172"/>
      <c r="N769" s="172"/>
      <c r="O769" s="172"/>
      <c r="P769" s="110"/>
      <c r="Q769" s="110"/>
      <c r="R769" s="110"/>
      <c r="S769" s="110"/>
      <c r="T769" s="110"/>
      <c r="U769" s="110"/>
      <c r="V769" s="110"/>
      <c r="W769" s="110"/>
      <c r="X769" s="110"/>
      <c r="Y769" s="110"/>
      <c r="Z769" s="110"/>
      <c r="AA769" s="110"/>
    </row>
    <row r="770" spans="12:27" s="113" customFormat="1" ht="15.95" customHeight="1">
      <c r="L770" s="172"/>
      <c r="M770" s="172"/>
      <c r="N770" s="172"/>
      <c r="O770" s="172"/>
      <c r="P770" s="110"/>
      <c r="Q770" s="110"/>
      <c r="R770" s="110"/>
      <c r="S770" s="110"/>
      <c r="T770" s="110"/>
      <c r="U770" s="110"/>
      <c r="V770" s="110"/>
      <c r="W770" s="110"/>
      <c r="X770" s="110"/>
      <c r="Y770" s="110"/>
      <c r="Z770" s="110"/>
      <c r="AA770" s="110"/>
    </row>
    <row r="771" spans="12:27" s="113" customFormat="1" ht="15.95" customHeight="1">
      <c r="L771" s="172"/>
      <c r="M771" s="172"/>
      <c r="N771" s="172"/>
      <c r="O771" s="172"/>
      <c r="P771" s="110"/>
      <c r="Q771" s="110"/>
      <c r="R771" s="110"/>
      <c r="S771" s="110"/>
      <c r="T771" s="110"/>
      <c r="U771" s="110"/>
      <c r="V771" s="110"/>
      <c r="W771" s="110"/>
      <c r="X771" s="110"/>
      <c r="Y771" s="110"/>
      <c r="Z771" s="110"/>
      <c r="AA771" s="110"/>
    </row>
    <row r="772" spans="12:27" s="113" customFormat="1" ht="15.95" customHeight="1">
      <c r="L772" s="172"/>
      <c r="M772" s="172"/>
      <c r="N772" s="172"/>
      <c r="O772" s="172"/>
      <c r="P772" s="110"/>
      <c r="Q772" s="110"/>
      <c r="R772" s="110"/>
      <c r="S772" s="110"/>
      <c r="T772" s="110"/>
      <c r="U772" s="110"/>
      <c r="V772" s="110"/>
      <c r="W772" s="110"/>
      <c r="X772" s="110"/>
      <c r="Y772" s="110"/>
      <c r="Z772" s="110"/>
      <c r="AA772" s="110"/>
    </row>
    <row r="773" spans="12:27" s="113" customFormat="1" ht="15.95" customHeight="1">
      <c r="L773" s="172"/>
      <c r="M773" s="172"/>
      <c r="N773" s="172"/>
      <c r="O773" s="172"/>
      <c r="P773" s="110"/>
      <c r="Q773" s="110"/>
      <c r="R773" s="110"/>
      <c r="S773" s="110"/>
      <c r="T773" s="110"/>
      <c r="U773" s="110"/>
      <c r="V773" s="110"/>
      <c r="W773" s="110"/>
      <c r="X773" s="110"/>
      <c r="Y773" s="110"/>
      <c r="Z773" s="110"/>
      <c r="AA773" s="110"/>
    </row>
    <row r="774" spans="12:27" s="113" customFormat="1" ht="15.95" customHeight="1">
      <c r="L774" s="172"/>
      <c r="M774" s="172"/>
      <c r="N774" s="172"/>
      <c r="O774" s="172"/>
      <c r="P774" s="110"/>
      <c r="Q774" s="110"/>
      <c r="R774" s="110"/>
      <c r="S774" s="110"/>
      <c r="T774" s="110"/>
      <c r="U774" s="110"/>
      <c r="V774" s="110"/>
      <c r="W774" s="110"/>
      <c r="X774" s="110"/>
      <c r="Y774" s="110"/>
      <c r="Z774" s="110"/>
      <c r="AA774" s="110"/>
    </row>
    <row r="775" spans="12:27" s="113" customFormat="1" ht="15.95" customHeight="1">
      <c r="L775" s="172"/>
      <c r="M775" s="172"/>
      <c r="N775" s="172"/>
      <c r="O775" s="172"/>
      <c r="P775" s="110"/>
      <c r="Q775" s="110"/>
      <c r="R775" s="110"/>
      <c r="S775" s="110"/>
      <c r="T775" s="110"/>
      <c r="U775" s="110"/>
      <c r="V775" s="110"/>
      <c r="W775" s="110"/>
      <c r="X775" s="110"/>
      <c r="Y775" s="110"/>
      <c r="Z775" s="110"/>
      <c r="AA775" s="110"/>
    </row>
    <row r="776" spans="12:27" s="113" customFormat="1" ht="15.95" customHeight="1">
      <c r="L776" s="172"/>
      <c r="M776" s="172"/>
      <c r="N776" s="172"/>
      <c r="O776" s="172"/>
      <c r="P776" s="110"/>
      <c r="Q776" s="110"/>
      <c r="R776" s="110"/>
      <c r="S776" s="110"/>
      <c r="T776" s="110"/>
      <c r="U776" s="110"/>
      <c r="V776" s="110"/>
      <c r="W776" s="110"/>
      <c r="X776" s="110"/>
      <c r="Y776" s="110"/>
      <c r="Z776" s="110"/>
      <c r="AA776" s="110"/>
    </row>
    <row r="777" spans="12:27" s="113" customFormat="1" ht="15.95" customHeight="1">
      <c r="L777" s="172"/>
      <c r="M777" s="172"/>
      <c r="N777" s="172"/>
      <c r="O777" s="172"/>
      <c r="P777" s="110"/>
      <c r="Q777" s="110"/>
      <c r="R777" s="110"/>
      <c r="S777" s="110"/>
      <c r="T777" s="110"/>
      <c r="U777" s="110"/>
      <c r="V777" s="110"/>
      <c r="W777" s="110"/>
      <c r="X777" s="110"/>
      <c r="Y777" s="110"/>
      <c r="Z777" s="110"/>
      <c r="AA777" s="110"/>
    </row>
    <row r="778" spans="12:27" s="113" customFormat="1" ht="15.95" customHeight="1">
      <c r="L778" s="172"/>
      <c r="M778" s="172"/>
      <c r="N778" s="172"/>
      <c r="O778" s="172"/>
      <c r="P778" s="110"/>
      <c r="Q778" s="110"/>
      <c r="R778" s="110"/>
      <c r="S778" s="110"/>
      <c r="T778" s="110"/>
      <c r="U778" s="110"/>
      <c r="V778" s="110"/>
      <c r="W778" s="110"/>
      <c r="X778" s="110"/>
      <c r="Y778" s="110"/>
      <c r="Z778" s="110"/>
      <c r="AA778" s="110"/>
    </row>
    <row r="779" spans="12:27" s="113" customFormat="1" ht="15.95" customHeight="1">
      <c r="L779" s="172"/>
      <c r="M779" s="172"/>
      <c r="N779" s="172"/>
      <c r="O779" s="172"/>
      <c r="P779" s="110"/>
      <c r="Q779" s="110"/>
      <c r="R779" s="110"/>
      <c r="S779" s="110"/>
      <c r="T779" s="110"/>
      <c r="U779" s="110"/>
      <c r="V779" s="110"/>
      <c r="W779" s="110"/>
      <c r="X779" s="110"/>
      <c r="Y779" s="110"/>
      <c r="Z779" s="110"/>
      <c r="AA779" s="110"/>
    </row>
    <row r="780" spans="12:27" s="113" customFormat="1" ht="15.95" customHeight="1">
      <c r="L780" s="172"/>
      <c r="M780" s="172"/>
      <c r="N780" s="172"/>
      <c r="O780" s="172"/>
      <c r="P780" s="110"/>
      <c r="Q780" s="110"/>
      <c r="R780" s="110"/>
      <c r="S780" s="110"/>
      <c r="T780" s="110"/>
      <c r="U780" s="110"/>
      <c r="V780" s="110"/>
      <c r="W780" s="110"/>
      <c r="X780" s="110"/>
      <c r="Y780" s="110"/>
      <c r="Z780" s="110"/>
      <c r="AA780" s="110"/>
    </row>
    <row r="781" spans="12:27" s="113" customFormat="1" ht="15.95" customHeight="1">
      <c r="L781" s="172"/>
      <c r="M781" s="172"/>
      <c r="N781" s="172"/>
      <c r="O781" s="172"/>
      <c r="P781" s="110"/>
      <c r="Q781" s="110"/>
      <c r="R781" s="110"/>
      <c r="S781" s="110"/>
      <c r="T781" s="110"/>
      <c r="U781" s="110"/>
      <c r="V781" s="110"/>
      <c r="W781" s="110"/>
      <c r="X781" s="110"/>
      <c r="Y781" s="110"/>
      <c r="Z781" s="110"/>
      <c r="AA781" s="110"/>
    </row>
    <row r="782" spans="12:27" s="113" customFormat="1" ht="15.95" customHeight="1">
      <c r="L782" s="172"/>
      <c r="M782" s="172"/>
      <c r="N782" s="172"/>
      <c r="O782" s="172"/>
      <c r="P782" s="110"/>
      <c r="Q782" s="110"/>
      <c r="R782" s="110"/>
      <c r="S782" s="110"/>
      <c r="T782" s="110"/>
      <c r="U782" s="110"/>
      <c r="V782" s="110"/>
      <c r="W782" s="110"/>
      <c r="X782" s="110"/>
      <c r="Y782" s="110"/>
      <c r="Z782" s="110"/>
      <c r="AA782" s="110"/>
    </row>
    <row r="783" spans="12:27" s="113" customFormat="1" ht="15.95" customHeight="1">
      <c r="L783" s="172"/>
      <c r="M783" s="172"/>
      <c r="N783" s="172"/>
      <c r="O783" s="172"/>
      <c r="P783" s="110"/>
      <c r="Q783" s="110"/>
      <c r="R783" s="110"/>
      <c r="S783" s="110"/>
      <c r="T783" s="110"/>
      <c r="U783" s="110"/>
      <c r="V783" s="110"/>
      <c r="W783" s="110"/>
      <c r="X783" s="110"/>
      <c r="Y783" s="110"/>
      <c r="Z783" s="110"/>
      <c r="AA783" s="110"/>
    </row>
    <row r="784" spans="12:27" s="113" customFormat="1" ht="15.95" customHeight="1">
      <c r="L784" s="172"/>
      <c r="M784" s="172"/>
      <c r="N784" s="172"/>
      <c r="O784" s="172"/>
      <c r="P784" s="110"/>
      <c r="Q784" s="110"/>
      <c r="R784" s="110"/>
      <c r="S784" s="110"/>
      <c r="T784" s="110"/>
      <c r="U784" s="110"/>
      <c r="V784" s="110"/>
      <c r="W784" s="110"/>
      <c r="X784" s="110"/>
      <c r="Y784" s="110"/>
      <c r="Z784" s="110"/>
      <c r="AA784" s="110"/>
    </row>
    <row r="785" spans="12:27" s="113" customFormat="1" ht="15.95" customHeight="1">
      <c r="L785" s="172"/>
      <c r="M785" s="172"/>
      <c r="N785" s="172"/>
      <c r="O785" s="172"/>
      <c r="P785" s="110"/>
      <c r="Q785" s="110"/>
      <c r="R785" s="110"/>
      <c r="S785" s="110"/>
      <c r="T785" s="110"/>
      <c r="U785" s="110"/>
      <c r="V785" s="110"/>
      <c r="W785" s="110"/>
      <c r="X785" s="110"/>
      <c r="Y785" s="110"/>
      <c r="Z785" s="110"/>
      <c r="AA785" s="110"/>
    </row>
    <row r="786" spans="12:27" s="113" customFormat="1" ht="15.95" customHeight="1">
      <c r="L786" s="172"/>
      <c r="M786" s="172"/>
      <c r="N786" s="172"/>
      <c r="O786" s="172"/>
      <c r="P786" s="110"/>
      <c r="Q786" s="110"/>
      <c r="R786" s="110"/>
      <c r="S786" s="110"/>
      <c r="T786" s="110"/>
      <c r="U786" s="110"/>
      <c r="V786" s="110"/>
      <c r="W786" s="110"/>
      <c r="X786" s="110"/>
      <c r="Y786" s="110"/>
      <c r="Z786" s="110"/>
      <c r="AA786" s="110"/>
    </row>
    <row r="787" spans="12:27" s="113" customFormat="1" ht="15.95" customHeight="1">
      <c r="L787" s="172"/>
      <c r="M787" s="172"/>
      <c r="N787" s="172"/>
      <c r="O787" s="172"/>
      <c r="P787" s="110"/>
      <c r="Q787" s="110"/>
      <c r="R787" s="110"/>
      <c r="S787" s="110"/>
      <c r="T787" s="110"/>
      <c r="U787" s="110"/>
      <c r="V787" s="110"/>
      <c r="W787" s="110"/>
      <c r="X787" s="110"/>
      <c r="Y787" s="110"/>
      <c r="Z787" s="110"/>
      <c r="AA787" s="110"/>
    </row>
    <row r="788" spans="12:27" s="113" customFormat="1" ht="15.95" customHeight="1">
      <c r="L788" s="172"/>
      <c r="M788" s="172"/>
      <c r="N788" s="172"/>
      <c r="O788" s="172"/>
      <c r="P788" s="110"/>
      <c r="Q788" s="110"/>
      <c r="R788" s="110"/>
      <c r="S788" s="110"/>
      <c r="T788" s="110"/>
      <c r="U788" s="110"/>
      <c r="V788" s="110"/>
      <c r="W788" s="110"/>
      <c r="X788" s="110"/>
      <c r="Y788" s="110"/>
      <c r="Z788" s="110"/>
      <c r="AA788" s="110"/>
    </row>
    <row r="789" spans="12:27" s="113" customFormat="1" ht="15.95" customHeight="1">
      <c r="L789" s="172"/>
      <c r="M789" s="172"/>
      <c r="N789" s="172"/>
      <c r="O789" s="172"/>
      <c r="P789" s="110"/>
      <c r="Q789" s="110"/>
      <c r="R789" s="110"/>
      <c r="S789" s="110"/>
      <c r="T789" s="110"/>
      <c r="U789" s="110"/>
      <c r="V789" s="110"/>
      <c r="W789" s="110"/>
      <c r="X789" s="110"/>
      <c r="Y789" s="110"/>
      <c r="Z789" s="110"/>
      <c r="AA789" s="110"/>
    </row>
    <row r="790" spans="12:27" s="113" customFormat="1" ht="15.95" customHeight="1">
      <c r="L790" s="172"/>
      <c r="M790" s="172"/>
      <c r="N790" s="172"/>
      <c r="O790" s="172"/>
      <c r="P790" s="110"/>
      <c r="Q790" s="110"/>
      <c r="R790" s="110"/>
      <c r="S790" s="110"/>
      <c r="T790" s="110"/>
      <c r="U790" s="110"/>
      <c r="V790" s="110"/>
      <c r="W790" s="110"/>
      <c r="X790" s="110"/>
      <c r="Y790" s="110"/>
      <c r="Z790" s="110"/>
      <c r="AA790" s="110"/>
    </row>
    <row r="791" spans="12:27" s="113" customFormat="1" ht="15.95" customHeight="1">
      <c r="L791" s="172"/>
      <c r="M791" s="172"/>
      <c r="N791" s="172"/>
      <c r="O791" s="172"/>
      <c r="P791" s="110"/>
      <c r="Q791" s="110"/>
      <c r="R791" s="110"/>
      <c r="S791" s="110"/>
      <c r="T791" s="110"/>
      <c r="U791" s="110"/>
      <c r="V791" s="110"/>
      <c r="W791" s="110"/>
      <c r="X791" s="110"/>
      <c r="Y791" s="110"/>
      <c r="Z791" s="110"/>
      <c r="AA791" s="110"/>
    </row>
    <row r="792" spans="12:27" s="113" customFormat="1" ht="15.95" customHeight="1">
      <c r="L792" s="172"/>
      <c r="M792" s="172"/>
      <c r="N792" s="172"/>
      <c r="O792" s="172"/>
      <c r="P792" s="110"/>
      <c r="Q792" s="110"/>
      <c r="R792" s="110"/>
      <c r="S792" s="110"/>
      <c r="T792" s="110"/>
      <c r="U792" s="110"/>
      <c r="V792" s="110"/>
      <c r="W792" s="110"/>
      <c r="X792" s="110"/>
      <c r="Y792" s="110"/>
      <c r="Z792" s="110"/>
      <c r="AA792" s="110"/>
    </row>
    <row r="793" spans="12:27" s="113" customFormat="1" ht="15.95" customHeight="1">
      <c r="L793" s="172"/>
      <c r="M793" s="172"/>
      <c r="N793" s="172"/>
      <c r="O793" s="172"/>
      <c r="P793" s="110"/>
      <c r="Q793" s="110"/>
      <c r="R793" s="110"/>
      <c r="S793" s="110"/>
      <c r="T793" s="110"/>
      <c r="U793" s="110"/>
      <c r="V793" s="110"/>
      <c r="W793" s="110"/>
      <c r="X793" s="110"/>
      <c r="Y793" s="110"/>
      <c r="Z793" s="110"/>
      <c r="AA793" s="110"/>
    </row>
    <row r="794" spans="12:27" s="113" customFormat="1" ht="15.95" customHeight="1">
      <c r="L794" s="172"/>
      <c r="M794" s="172"/>
      <c r="N794" s="172"/>
      <c r="O794" s="172"/>
      <c r="P794" s="110"/>
      <c r="Q794" s="110"/>
      <c r="R794" s="110"/>
      <c r="S794" s="110"/>
      <c r="T794" s="110"/>
      <c r="U794" s="110"/>
      <c r="V794" s="110"/>
      <c r="W794" s="110"/>
      <c r="X794" s="110"/>
      <c r="Y794" s="110"/>
      <c r="Z794" s="110"/>
      <c r="AA794" s="110"/>
    </row>
    <row r="795" spans="12:27" s="113" customFormat="1" ht="15.95" customHeight="1">
      <c r="L795" s="172"/>
      <c r="M795" s="172"/>
      <c r="N795" s="172"/>
      <c r="O795" s="172"/>
      <c r="P795" s="110"/>
      <c r="Q795" s="110"/>
      <c r="R795" s="110"/>
      <c r="S795" s="110"/>
      <c r="T795" s="110"/>
      <c r="U795" s="110"/>
      <c r="V795" s="110"/>
      <c r="W795" s="110"/>
      <c r="X795" s="110"/>
      <c r="Y795" s="110"/>
      <c r="Z795" s="110"/>
      <c r="AA795" s="110"/>
    </row>
    <row r="796" spans="12:27" s="113" customFormat="1" ht="15.95" customHeight="1">
      <c r="L796" s="172"/>
      <c r="M796" s="172"/>
      <c r="N796" s="172"/>
      <c r="O796" s="172"/>
      <c r="P796" s="110"/>
      <c r="Q796" s="110"/>
      <c r="R796" s="110"/>
      <c r="S796" s="110"/>
      <c r="T796" s="110"/>
      <c r="U796" s="110"/>
      <c r="V796" s="110"/>
      <c r="W796" s="110"/>
      <c r="X796" s="110"/>
      <c r="Y796" s="110"/>
      <c r="Z796" s="110"/>
      <c r="AA796" s="110"/>
    </row>
    <row r="797" spans="12:27" s="113" customFormat="1" ht="15.95" customHeight="1">
      <c r="L797" s="172"/>
      <c r="M797" s="172"/>
      <c r="N797" s="172"/>
      <c r="O797" s="172"/>
      <c r="P797" s="110"/>
      <c r="Q797" s="110"/>
      <c r="R797" s="110"/>
      <c r="S797" s="110"/>
      <c r="T797" s="110"/>
      <c r="U797" s="110"/>
      <c r="V797" s="110"/>
      <c r="W797" s="110"/>
      <c r="X797" s="110"/>
      <c r="Y797" s="110"/>
      <c r="Z797" s="110"/>
      <c r="AA797" s="110"/>
    </row>
    <row r="798" spans="12:27" s="113" customFormat="1" ht="15.95" customHeight="1">
      <c r="L798" s="172"/>
      <c r="M798" s="172"/>
      <c r="N798" s="172"/>
      <c r="O798" s="172"/>
      <c r="P798" s="110"/>
      <c r="Q798" s="110"/>
      <c r="R798" s="110"/>
      <c r="S798" s="110"/>
      <c r="T798" s="110"/>
      <c r="U798" s="110"/>
      <c r="V798" s="110"/>
      <c r="W798" s="110"/>
      <c r="X798" s="110"/>
      <c r="Y798" s="110"/>
      <c r="Z798" s="110"/>
      <c r="AA798" s="110"/>
    </row>
    <row r="799" spans="12:27" s="113" customFormat="1" ht="15.95" customHeight="1">
      <c r="L799" s="172"/>
      <c r="M799" s="172"/>
      <c r="N799" s="172"/>
      <c r="O799" s="172"/>
      <c r="P799" s="110"/>
      <c r="Q799" s="110"/>
      <c r="R799" s="110"/>
      <c r="S799" s="110"/>
      <c r="T799" s="110"/>
      <c r="U799" s="110"/>
      <c r="V799" s="110"/>
      <c r="W799" s="110"/>
      <c r="X799" s="110"/>
      <c r="Y799" s="110"/>
      <c r="Z799" s="110"/>
      <c r="AA799" s="110"/>
    </row>
    <row r="800" spans="12:27" s="113" customFormat="1" ht="15.95" customHeight="1">
      <c r="L800" s="172"/>
      <c r="M800" s="172"/>
      <c r="N800" s="172"/>
      <c r="O800" s="172"/>
      <c r="P800" s="110"/>
      <c r="Q800" s="110"/>
      <c r="R800" s="110"/>
      <c r="S800" s="110"/>
      <c r="T800" s="110"/>
      <c r="U800" s="110"/>
      <c r="V800" s="110"/>
      <c r="W800" s="110"/>
      <c r="X800" s="110"/>
      <c r="Y800" s="110"/>
      <c r="Z800" s="110"/>
      <c r="AA800" s="110"/>
    </row>
    <row r="801" spans="12:27" s="113" customFormat="1" ht="15.95" customHeight="1">
      <c r="L801" s="172"/>
      <c r="M801" s="172"/>
      <c r="N801" s="172"/>
      <c r="O801" s="172"/>
      <c r="P801" s="110"/>
      <c r="Q801" s="110"/>
      <c r="R801" s="110"/>
      <c r="S801" s="110"/>
      <c r="T801" s="110"/>
      <c r="U801" s="110"/>
      <c r="V801" s="110"/>
      <c r="W801" s="110"/>
      <c r="X801" s="110"/>
      <c r="Y801" s="110"/>
      <c r="Z801" s="110"/>
      <c r="AA801" s="110"/>
    </row>
    <row r="802" spans="12:27" s="113" customFormat="1" ht="15.95" customHeight="1">
      <c r="L802" s="172"/>
      <c r="M802" s="172"/>
      <c r="N802" s="172"/>
      <c r="O802" s="172"/>
      <c r="P802" s="110"/>
      <c r="Q802" s="110"/>
      <c r="R802" s="110"/>
      <c r="S802" s="110"/>
      <c r="T802" s="110"/>
      <c r="U802" s="110"/>
      <c r="V802" s="110"/>
      <c r="W802" s="110"/>
      <c r="X802" s="110"/>
      <c r="Y802" s="110"/>
      <c r="Z802" s="110"/>
      <c r="AA802" s="110"/>
    </row>
    <row r="803" spans="12:27" s="113" customFormat="1" ht="15.95" customHeight="1">
      <c r="L803" s="172"/>
      <c r="M803" s="172"/>
      <c r="N803" s="172"/>
      <c r="O803" s="172"/>
      <c r="P803" s="110"/>
      <c r="Q803" s="110"/>
      <c r="R803" s="110"/>
      <c r="S803" s="110"/>
      <c r="T803" s="110"/>
      <c r="U803" s="110"/>
      <c r="V803" s="110"/>
      <c r="W803" s="110"/>
      <c r="X803" s="110"/>
      <c r="Y803" s="110"/>
      <c r="Z803" s="110"/>
      <c r="AA803" s="110"/>
    </row>
    <row r="804" spans="12:27" s="113" customFormat="1" ht="15.95" customHeight="1">
      <c r="L804" s="172"/>
      <c r="M804" s="172"/>
      <c r="N804" s="172"/>
      <c r="O804" s="172"/>
      <c r="P804" s="110"/>
      <c r="Q804" s="110"/>
      <c r="R804" s="110"/>
      <c r="S804" s="110"/>
      <c r="T804" s="110"/>
      <c r="U804" s="110"/>
      <c r="V804" s="110"/>
      <c r="W804" s="110"/>
      <c r="X804" s="110"/>
      <c r="Y804" s="110"/>
      <c r="Z804" s="110"/>
      <c r="AA804" s="110"/>
    </row>
    <row r="805" spans="12:27" s="113" customFormat="1" ht="15.95" customHeight="1">
      <c r="L805" s="172"/>
      <c r="M805" s="172"/>
      <c r="N805" s="172"/>
      <c r="O805" s="172"/>
      <c r="P805" s="110"/>
      <c r="Q805" s="110"/>
      <c r="R805" s="110"/>
      <c r="S805" s="110"/>
      <c r="T805" s="110"/>
      <c r="U805" s="110"/>
      <c r="V805" s="110"/>
      <c r="W805" s="110"/>
      <c r="X805" s="110"/>
      <c r="Y805" s="110"/>
      <c r="Z805" s="110"/>
      <c r="AA805" s="110"/>
    </row>
    <row r="806" spans="12:27" s="113" customFormat="1" ht="15.95" customHeight="1">
      <c r="L806" s="172"/>
      <c r="M806" s="172"/>
      <c r="N806" s="172"/>
      <c r="O806" s="172"/>
      <c r="P806" s="110"/>
      <c r="Q806" s="110"/>
      <c r="R806" s="110"/>
      <c r="S806" s="110"/>
      <c r="T806" s="110"/>
      <c r="U806" s="110"/>
      <c r="V806" s="110"/>
      <c r="W806" s="110"/>
      <c r="X806" s="110"/>
      <c r="Y806" s="110"/>
      <c r="Z806" s="110"/>
      <c r="AA806" s="110"/>
    </row>
    <row r="807" spans="12:27" s="113" customFormat="1" ht="15.95" customHeight="1">
      <c r="L807" s="172"/>
      <c r="M807" s="172"/>
      <c r="N807" s="172"/>
      <c r="O807" s="172"/>
      <c r="P807" s="110"/>
      <c r="Q807" s="110"/>
      <c r="R807" s="110"/>
      <c r="S807" s="110"/>
      <c r="T807" s="110"/>
      <c r="U807" s="110"/>
      <c r="V807" s="110"/>
      <c r="W807" s="110"/>
      <c r="X807" s="110"/>
      <c r="Y807" s="110"/>
      <c r="Z807" s="110"/>
      <c r="AA807" s="110"/>
    </row>
    <row r="808" spans="12:27" s="113" customFormat="1" ht="15.95" customHeight="1">
      <c r="L808" s="172"/>
      <c r="M808" s="172"/>
      <c r="N808" s="172"/>
      <c r="O808" s="172"/>
      <c r="P808" s="110"/>
      <c r="Q808" s="110"/>
      <c r="R808" s="110"/>
      <c r="S808" s="110"/>
      <c r="T808" s="110"/>
      <c r="U808" s="110"/>
      <c r="V808" s="110"/>
      <c r="W808" s="110"/>
      <c r="X808" s="110"/>
      <c r="Y808" s="110"/>
      <c r="Z808" s="110"/>
      <c r="AA808" s="110"/>
    </row>
    <row r="809" spans="12:27" s="113" customFormat="1" ht="15.95" customHeight="1">
      <c r="L809" s="172"/>
      <c r="M809" s="172"/>
      <c r="N809" s="172"/>
      <c r="O809" s="172"/>
      <c r="P809" s="110"/>
      <c r="Q809" s="110"/>
      <c r="R809" s="110"/>
      <c r="S809" s="110"/>
      <c r="T809" s="110"/>
      <c r="U809" s="110"/>
      <c r="V809" s="110"/>
      <c r="W809" s="110"/>
      <c r="X809" s="110"/>
      <c r="Y809" s="110"/>
      <c r="Z809" s="110"/>
      <c r="AA809" s="110"/>
    </row>
    <row r="810" spans="12:27" s="113" customFormat="1" ht="15.95" customHeight="1">
      <c r="L810" s="172"/>
      <c r="M810" s="172"/>
      <c r="N810" s="172"/>
      <c r="O810" s="172"/>
      <c r="P810" s="110"/>
      <c r="Q810" s="110"/>
      <c r="R810" s="110"/>
      <c r="S810" s="110"/>
      <c r="T810" s="110"/>
      <c r="U810" s="110"/>
      <c r="V810" s="110"/>
      <c r="W810" s="110"/>
      <c r="X810" s="110"/>
      <c r="Y810" s="110"/>
      <c r="Z810" s="110"/>
      <c r="AA810" s="110"/>
    </row>
    <row r="811" spans="12:27" s="113" customFormat="1" ht="15.95" customHeight="1">
      <c r="L811" s="172"/>
      <c r="M811" s="172"/>
      <c r="N811" s="172"/>
      <c r="O811" s="172"/>
      <c r="P811" s="110"/>
      <c r="Q811" s="110"/>
      <c r="R811" s="110"/>
      <c r="S811" s="110"/>
      <c r="T811" s="110"/>
      <c r="U811" s="110"/>
      <c r="V811" s="110"/>
      <c r="W811" s="110"/>
      <c r="X811" s="110"/>
      <c r="Y811" s="110"/>
      <c r="Z811" s="110"/>
      <c r="AA811" s="110"/>
    </row>
    <row r="812" spans="12:27" s="113" customFormat="1" ht="15.95" customHeight="1">
      <c r="L812" s="172"/>
      <c r="M812" s="172"/>
      <c r="N812" s="172"/>
      <c r="O812" s="172"/>
      <c r="P812" s="110"/>
      <c r="Q812" s="110"/>
      <c r="R812" s="110"/>
      <c r="S812" s="110"/>
      <c r="T812" s="110"/>
      <c r="U812" s="110"/>
      <c r="V812" s="110"/>
      <c r="W812" s="110"/>
      <c r="X812" s="110"/>
      <c r="Y812" s="110"/>
      <c r="Z812" s="110"/>
      <c r="AA812" s="110"/>
    </row>
    <row r="813" spans="12:27" s="113" customFormat="1" ht="15.95" customHeight="1">
      <c r="L813" s="172"/>
      <c r="M813" s="172"/>
      <c r="N813" s="172"/>
      <c r="O813" s="172"/>
      <c r="P813" s="110"/>
      <c r="Q813" s="110"/>
      <c r="R813" s="110"/>
      <c r="S813" s="110"/>
      <c r="T813" s="110"/>
      <c r="U813" s="110"/>
      <c r="V813" s="110"/>
      <c r="W813" s="110"/>
      <c r="X813" s="110"/>
      <c r="Y813" s="110"/>
      <c r="Z813" s="110"/>
      <c r="AA813" s="110"/>
    </row>
    <row r="814" spans="12:27" s="113" customFormat="1" ht="15.95" customHeight="1">
      <c r="L814" s="172"/>
      <c r="M814" s="172"/>
      <c r="N814" s="172"/>
      <c r="O814" s="172"/>
      <c r="P814" s="110"/>
      <c r="Q814" s="110"/>
      <c r="R814" s="110"/>
      <c r="S814" s="110"/>
      <c r="T814" s="110"/>
      <c r="U814" s="110"/>
      <c r="V814" s="110"/>
      <c r="W814" s="110"/>
      <c r="X814" s="110"/>
      <c r="Y814" s="110"/>
      <c r="Z814" s="110"/>
      <c r="AA814" s="110"/>
    </row>
    <row r="815" spans="12:27" s="113" customFormat="1" ht="15.95" customHeight="1">
      <c r="L815" s="172"/>
      <c r="M815" s="172"/>
      <c r="N815" s="172"/>
      <c r="O815" s="172"/>
      <c r="P815" s="110"/>
      <c r="Q815" s="110"/>
      <c r="R815" s="110"/>
      <c r="S815" s="110"/>
      <c r="T815" s="110"/>
      <c r="U815" s="110"/>
      <c r="V815" s="110"/>
      <c r="W815" s="110"/>
      <c r="X815" s="110"/>
      <c r="Y815" s="110"/>
      <c r="Z815" s="110"/>
      <c r="AA815" s="110"/>
    </row>
    <row r="816" spans="12:27" s="113" customFormat="1" ht="15.95" customHeight="1">
      <c r="L816" s="172"/>
      <c r="M816" s="172"/>
      <c r="N816" s="172"/>
      <c r="O816" s="172"/>
      <c r="P816" s="110"/>
      <c r="Q816" s="110"/>
      <c r="R816" s="110"/>
      <c r="S816" s="110"/>
      <c r="T816" s="110"/>
      <c r="U816" s="110"/>
      <c r="V816" s="110"/>
      <c r="W816" s="110"/>
      <c r="X816" s="110"/>
      <c r="Y816" s="110"/>
      <c r="Z816" s="110"/>
      <c r="AA816" s="110"/>
    </row>
    <row r="817" spans="12:27" s="113" customFormat="1" ht="15.95" customHeight="1">
      <c r="L817" s="172"/>
      <c r="M817" s="172"/>
      <c r="N817" s="172"/>
      <c r="O817" s="172"/>
      <c r="P817" s="110"/>
      <c r="Q817" s="110"/>
      <c r="R817" s="110"/>
      <c r="S817" s="110"/>
      <c r="T817" s="110"/>
      <c r="U817" s="110"/>
      <c r="V817" s="110"/>
      <c r="W817" s="110"/>
      <c r="X817" s="110"/>
      <c r="Y817" s="110"/>
      <c r="Z817" s="110"/>
      <c r="AA817" s="110"/>
    </row>
    <row r="818" spans="12:27" s="113" customFormat="1" ht="15.95" customHeight="1">
      <c r="L818" s="172"/>
      <c r="M818" s="172"/>
      <c r="N818" s="172"/>
      <c r="O818" s="172"/>
      <c r="P818" s="110"/>
      <c r="Q818" s="110"/>
      <c r="R818" s="110"/>
      <c r="S818" s="110"/>
      <c r="T818" s="110"/>
      <c r="U818" s="110"/>
      <c r="V818" s="110"/>
      <c r="W818" s="110"/>
      <c r="X818" s="110"/>
      <c r="Y818" s="110"/>
      <c r="Z818" s="110"/>
      <c r="AA818" s="110"/>
    </row>
    <row r="819" spans="12:27" s="113" customFormat="1" ht="15.95" customHeight="1">
      <c r="L819" s="172"/>
      <c r="M819" s="172"/>
      <c r="N819" s="172"/>
      <c r="O819" s="172"/>
      <c r="P819" s="110"/>
      <c r="Q819" s="110"/>
      <c r="R819" s="110"/>
      <c r="S819" s="110"/>
      <c r="T819" s="110"/>
      <c r="U819" s="110"/>
      <c r="V819" s="110"/>
      <c r="W819" s="110"/>
      <c r="X819" s="110"/>
      <c r="Y819" s="110"/>
      <c r="Z819" s="110"/>
      <c r="AA819" s="110"/>
    </row>
    <row r="820" spans="12:27" s="113" customFormat="1" ht="15.95" customHeight="1">
      <c r="L820" s="172"/>
      <c r="M820" s="172"/>
      <c r="N820" s="172"/>
      <c r="O820" s="172"/>
      <c r="P820" s="110"/>
      <c r="Q820" s="110"/>
      <c r="R820" s="110"/>
      <c r="S820" s="110"/>
      <c r="T820" s="110"/>
      <c r="U820" s="110"/>
      <c r="V820" s="110"/>
      <c r="W820" s="110"/>
      <c r="X820" s="110"/>
      <c r="Y820" s="110"/>
      <c r="Z820" s="110"/>
      <c r="AA820" s="110"/>
    </row>
    <row r="821" spans="12:27" s="113" customFormat="1" ht="15.95" customHeight="1">
      <c r="L821" s="172"/>
      <c r="M821" s="172"/>
      <c r="N821" s="172"/>
      <c r="O821" s="172"/>
      <c r="P821" s="110"/>
      <c r="Q821" s="110"/>
      <c r="R821" s="110"/>
      <c r="S821" s="110"/>
      <c r="T821" s="110"/>
      <c r="U821" s="110"/>
      <c r="V821" s="110"/>
      <c r="W821" s="110"/>
      <c r="X821" s="110"/>
      <c r="Y821" s="110"/>
      <c r="Z821" s="110"/>
      <c r="AA821" s="110"/>
    </row>
    <row r="822" spans="12:27" s="113" customFormat="1" ht="15.95" customHeight="1">
      <c r="L822" s="172"/>
      <c r="M822" s="172"/>
      <c r="N822" s="172"/>
      <c r="O822" s="172"/>
      <c r="P822" s="110"/>
      <c r="Q822" s="110"/>
      <c r="R822" s="110"/>
      <c r="S822" s="110"/>
      <c r="T822" s="110"/>
      <c r="U822" s="110"/>
      <c r="V822" s="110"/>
      <c r="W822" s="110"/>
      <c r="X822" s="110"/>
      <c r="Y822" s="110"/>
      <c r="Z822" s="110"/>
      <c r="AA822" s="110"/>
    </row>
    <row r="823" spans="12:27" s="113" customFormat="1" ht="15.95" customHeight="1">
      <c r="L823" s="172"/>
      <c r="M823" s="172"/>
      <c r="N823" s="172"/>
      <c r="O823" s="172"/>
      <c r="P823" s="110"/>
      <c r="Q823" s="110"/>
      <c r="R823" s="110"/>
      <c r="S823" s="110"/>
      <c r="T823" s="110"/>
      <c r="U823" s="110"/>
      <c r="V823" s="110"/>
      <c r="W823" s="110"/>
      <c r="X823" s="110"/>
      <c r="Y823" s="110"/>
      <c r="Z823" s="110"/>
      <c r="AA823" s="110"/>
    </row>
    <row r="824" spans="12:27" s="113" customFormat="1" ht="15.95" customHeight="1">
      <c r="L824" s="172"/>
      <c r="M824" s="172"/>
      <c r="N824" s="172"/>
      <c r="O824" s="172"/>
      <c r="P824" s="110"/>
      <c r="Q824" s="110"/>
      <c r="R824" s="110"/>
      <c r="S824" s="110"/>
      <c r="T824" s="110"/>
      <c r="U824" s="110"/>
      <c r="V824" s="110"/>
      <c r="W824" s="110"/>
      <c r="X824" s="110"/>
      <c r="Y824" s="110"/>
      <c r="Z824" s="110"/>
      <c r="AA824" s="110"/>
    </row>
    <row r="825" spans="12:27" s="113" customFormat="1" ht="15.95" customHeight="1">
      <c r="L825" s="172"/>
      <c r="M825" s="172"/>
      <c r="N825" s="172"/>
      <c r="O825" s="172"/>
      <c r="P825" s="110"/>
      <c r="Q825" s="110"/>
      <c r="R825" s="110"/>
      <c r="S825" s="110"/>
      <c r="T825" s="110"/>
      <c r="U825" s="110"/>
      <c r="V825" s="110"/>
      <c r="W825" s="110"/>
      <c r="X825" s="110"/>
      <c r="Y825" s="110"/>
      <c r="Z825" s="110"/>
      <c r="AA825" s="110"/>
    </row>
    <row r="826" spans="12:27" s="113" customFormat="1" ht="15.95" customHeight="1">
      <c r="L826" s="172"/>
      <c r="M826" s="172"/>
      <c r="N826" s="172"/>
      <c r="O826" s="172"/>
      <c r="P826" s="110"/>
      <c r="Q826" s="110"/>
      <c r="R826" s="110"/>
      <c r="S826" s="110"/>
      <c r="T826" s="110"/>
      <c r="U826" s="110"/>
      <c r="V826" s="110"/>
      <c r="W826" s="110"/>
      <c r="X826" s="110"/>
      <c r="Y826" s="110"/>
      <c r="Z826" s="110"/>
      <c r="AA826" s="110"/>
    </row>
    <row r="827" spans="12:27" s="113" customFormat="1" ht="15.95" customHeight="1">
      <c r="L827" s="172"/>
      <c r="M827" s="172"/>
      <c r="N827" s="172"/>
      <c r="O827" s="172"/>
      <c r="P827" s="110"/>
      <c r="Q827" s="110"/>
      <c r="R827" s="110"/>
      <c r="S827" s="110"/>
      <c r="T827" s="110"/>
      <c r="U827" s="110"/>
      <c r="V827" s="110"/>
      <c r="W827" s="110"/>
      <c r="X827" s="110"/>
      <c r="Y827" s="110"/>
      <c r="Z827" s="110"/>
      <c r="AA827" s="110"/>
    </row>
    <row r="828" spans="12:27" s="113" customFormat="1" ht="15.95" customHeight="1">
      <c r="L828" s="172"/>
      <c r="M828" s="172"/>
      <c r="N828" s="172"/>
      <c r="O828" s="172"/>
      <c r="P828" s="110"/>
      <c r="Q828" s="110"/>
      <c r="R828" s="110"/>
      <c r="S828" s="110"/>
      <c r="T828" s="110"/>
      <c r="U828" s="110"/>
      <c r="V828" s="110"/>
      <c r="W828" s="110"/>
      <c r="X828" s="110"/>
      <c r="Y828" s="110"/>
      <c r="Z828" s="110"/>
      <c r="AA828" s="110"/>
    </row>
    <row r="829" spans="12:27" s="113" customFormat="1" ht="15.95" customHeight="1">
      <c r="L829" s="172"/>
      <c r="M829" s="172"/>
      <c r="N829" s="172"/>
      <c r="O829" s="172"/>
      <c r="P829" s="110"/>
      <c r="Q829" s="110"/>
      <c r="R829" s="110"/>
      <c r="S829" s="110"/>
      <c r="T829" s="110"/>
      <c r="U829" s="110"/>
      <c r="V829" s="110"/>
      <c r="W829" s="110"/>
      <c r="X829" s="110"/>
      <c r="Y829" s="110"/>
      <c r="Z829" s="110"/>
      <c r="AA829" s="110"/>
    </row>
    <row r="830" spans="12:27" s="113" customFormat="1" ht="15.95" customHeight="1">
      <c r="L830" s="172"/>
      <c r="M830" s="172"/>
      <c r="N830" s="172"/>
      <c r="O830" s="172"/>
      <c r="P830" s="110"/>
      <c r="Q830" s="110"/>
      <c r="R830" s="110"/>
      <c r="S830" s="110"/>
      <c r="T830" s="110"/>
      <c r="U830" s="110"/>
      <c r="V830" s="110"/>
      <c r="W830" s="110"/>
      <c r="X830" s="110"/>
      <c r="Y830" s="110"/>
      <c r="Z830" s="110"/>
      <c r="AA830" s="110"/>
    </row>
    <row r="831" spans="12:27" s="113" customFormat="1" ht="15.95" customHeight="1">
      <c r="L831" s="172"/>
      <c r="M831" s="172"/>
      <c r="N831" s="172"/>
      <c r="O831" s="172"/>
      <c r="P831" s="110"/>
      <c r="Q831" s="110"/>
      <c r="R831" s="110"/>
      <c r="S831" s="110"/>
      <c r="T831" s="110"/>
      <c r="U831" s="110"/>
      <c r="V831" s="110"/>
      <c r="W831" s="110"/>
      <c r="X831" s="110"/>
      <c r="Y831" s="110"/>
      <c r="Z831" s="110"/>
      <c r="AA831" s="110"/>
    </row>
    <row r="832" spans="12:27" s="113" customFormat="1" ht="15.95" customHeight="1">
      <c r="L832" s="172"/>
      <c r="M832" s="172"/>
      <c r="N832" s="172"/>
      <c r="O832" s="172"/>
      <c r="P832" s="110"/>
      <c r="Q832" s="110"/>
      <c r="R832" s="110"/>
      <c r="S832" s="110"/>
      <c r="T832" s="110"/>
      <c r="U832" s="110"/>
      <c r="V832" s="110"/>
      <c r="W832" s="110"/>
      <c r="X832" s="110"/>
      <c r="Y832" s="110"/>
      <c r="Z832" s="110"/>
      <c r="AA832" s="110"/>
    </row>
    <row r="833" spans="12:27" s="113" customFormat="1" ht="15.95" customHeight="1">
      <c r="L833" s="172"/>
      <c r="M833" s="172"/>
      <c r="N833" s="172"/>
      <c r="O833" s="172"/>
      <c r="P833" s="110"/>
      <c r="Q833" s="110"/>
      <c r="R833" s="110"/>
      <c r="S833" s="110"/>
      <c r="T833" s="110"/>
      <c r="U833" s="110"/>
      <c r="V833" s="110"/>
      <c r="W833" s="110"/>
      <c r="X833" s="110"/>
      <c r="Y833" s="110"/>
      <c r="Z833" s="110"/>
      <c r="AA833" s="110"/>
    </row>
    <row r="834" spans="12:27" s="113" customFormat="1" ht="15.95" customHeight="1">
      <c r="L834" s="172"/>
      <c r="M834" s="172"/>
      <c r="N834" s="172"/>
      <c r="O834" s="172"/>
      <c r="P834" s="110"/>
      <c r="Q834" s="110"/>
      <c r="R834" s="110"/>
      <c r="S834" s="110"/>
      <c r="T834" s="110"/>
      <c r="U834" s="110"/>
      <c r="V834" s="110"/>
      <c r="W834" s="110"/>
      <c r="X834" s="110"/>
      <c r="Y834" s="110"/>
      <c r="Z834" s="110"/>
      <c r="AA834" s="110"/>
    </row>
    <row r="835" spans="12:27" s="113" customFormat="1" ht="15.95" customHeight="1">
      <c r="L835" s="172"/>
      <c r="M835" s="172"/>
      <c r="N835" s="172"/>
      <c r="O835" s="172"/>
      <c r="P835" s="110"/>
      <c r="Q835" s="110"/>
      <c r="R835" s="110"/>
      <c r="S835" s="110"/>
      <c r="T835" s="110"/>
      <c r="U835" s="110"/>
      <c r="V835" s="110"/>
      <c r="W835" s="110"/>
      <c r="X835" s="110"/>
      <c r="Y835" s="110"/>
      <c r="Z835" s="110"/>
      <c r="AA835" s="110"/>
    </row>
    <row r="836" spans="12:27" s="113" customFormat="1" ht="15.95" customHeight="1">
      <c r="L836" s="172"/>
      <c r="M836" s="172"/>
      <c r="N836" s="172"/>
      <c r="O836" s="172"/>
      <c r="P836" s="110"/>
      <c r="Q836" s="110"/>
      <c r="R836" s="110"/>
      <c r="S836" s="110"/>
      <c r="T836" s="110"/>
      <c r="U836" s="110"/>
      <c r="V836" s="110"/>
      <c r="W836" s="110"/>
      <c r="X836" s="110"/>
      <c r="Y836" s="110"/>
      <c r="Z836" s="110"/>
      <c r="AA836" s="110"/>
    </row>
    <row r="837" spans="12:27" s="113" customFormat="1" ht="15.95" customHeight="1">
      <c r="L837" s="172"/>
      <c r="M837" s="172"/>
      <c r="N837" s="172"/>
      <c r="O837" s="172"/>
      <c r="P837" s="110"/>
      <c r="Q837" s="110"/>
      <c r="R837" s="110"/>
      <c r="S837" s="110"/>
      <c r="T837" s="110"/>
      <c r="U837" s="110"/>
      <c r="V837" s="110"/>
      <c r="W837" s="110"/>
      <c r="X837" s="110"/>
      <c r="Y837" s="110"/>
      <c r="Z837" s="110"/>
      <c r="AA837" s="110"/>
    </row>
    <row r="838" spans="12:27" s="113" customFormat="1" ht="15.95" customHeight="1">
      <c r="L838" s="172"/>
      <c r="M838" s="172"/>
      <c r="N838" s="172"/>
      <c r="O838" s="172"/>
      <c r="P838" s="110"/>
      <c r="Q838" s="110"/>
      <c r="R838" s="110"/>
      <c r="S838" s="110"/>
      <c r="T838" s="110"/>
      <c r="U838" s="110"/>
      <c r="V838" s="110"/>
      <c r="W838" s="110"/>
      <c r="X838" s="110"/>
      <c r="Y838" s="110"/>
      <c r="Z838" s="110"/>
      <c r="AA838" s="110"/>
    </row>
    <row r="839" spans="12:27" s="113" customFormat="1" ht="15.95" customHeight="1">
      <c r="L839" s="172"/>
      <c r="M839" s="172"/>
      <c r="N839" s="172"/>
      <c r="O839" s="172"/>
      <c r="P839" s="110"/>
      <c r="Q839" s="110"/>
      <c r="R839" s="110"/>
      <c r="S839" s="110"/>
      <c r="T839" s="110"/>
      <c r="U839" s="110"/>
      <c r="V839" s="110"/>
      <c r="W839" s="110"/>
      <c r="X839" s="110"/>
      <c r="Y839" s="110"/>
      <c r="Z839" s="110"/>
      <c r="AA839" s="110"/>
    </row>
    <row r="840" spans="12:27" s="113" customFormat="1" ht="15.95" customHeight="1">
      <c r="L840" s="172"/>
      <c r="M840" s="172"/>
      <c r="N840" s="172"/>
      <c r="O840" s="172"/>
      <c r="P840" s="110"/>
      <c r="Q840" s="110"/>
      <c r="R840" s="110"/>
      <c r="S840" s="110"/>
      <c r="T840" s="110"/>
      <c r="U840" s="110"/>
      <c r="V840" s="110"/>
      <c r="W840" s="110"/>
      <c r="X840" s="110"/>
      <c r="Y840" s="110"/>
      <c r="Z840" s="110"/>
      <c r="AA840" s="110"/>
    </row>
    <row r="841" spans="12:27" s="113" customFormat="1" ht="15.95" customHeight="1">
      <c r="L841" s="172"/>
      <c r="M841" s="172"/>
      <c r="N841" s="172"/>
      <c r="O841" s="172"/>
      <c r="P841" s="110"/>
      <c r="Q841" s="110"/>
      <c r="R841" s="110"/>
      <c r="S841" s="110"/>
      <c r="T841" s="110"/>
      <c r="U841" s="110"/>
      <c r="V841" s="110"/>
      <c r="W841" s="110"/>
      <c r="X841" s="110"/>
      <c r="Y841" s="110"/>
      <c r="Z841" s="110"/>
      <c r="AA841" s="110"/>
    </row>
    <row r="842" spans="12:27" s="113" customFormat="1" ht="15.95" customHeight="1">
      <c r="L842" s="172"/>
      <c r="M842" s="172"/>
      <c r="N842" s="172"/>
      <c r="O842" s="172"/>
      <c r="P842" s="110"/>
      <c r="Q842" s="110"/>
      <c r="R842" s="110"/>
      <c r="S842" s="110"/>
      <c r="T842" s="110"/>
      <c r="U842" s="110"/>
      <c r="V842" s="110"/>
      <c r="W842" s="110"/>
      <c r="X842" s="110"/>
      <c r="Y842" s="110"/>
      <c r="Z842" s="110"/>
      <c r="AA842" s="110"/>
    </row>
    <row r="843" spans="12:27" s="113" customFormat="1" ht="15.95" customHeight="1">
      <c r="L843" s="172"/>
      <c r="M843" s="172"/>
      <c r="N843" s="172"/>
      <c r="O843" s="172"/>
      <c r="P843" s="110"/>
      <c r="Q843" s="110"/>
      <c r="R843" s="110"/>
      <c r="S843" s="110"/>
      <c r="T843" s="110"/>
      <c r="U843" s="110"/>
      <c r="V843" s="110"/>
      <c r="W843" s="110"/>
      <c r="X843" s="110"/>
      <c r="Y843" s="110"/>
      <c r="Z843" s="110"/>
      <c r="AA843" s="110"/>
    </row>
    <row r="844" spans="12:27" s="113" customFormat="1" ht="15.95" customHeight="1">
      <c r="L844" s="172"/>
      <c r="M844" s="172"/>
      <c r="N844" s="172"/>
      <c r="O844" s="172"/>
      <c r="P844" s="110"/>
      <c r="Q844" s="110"/>
      <c r="R844" s="110"/>
      <c r="S844" s="110"/>
      <c r="T844" s="110"/>
      <c r="U844" s="110"/>
      <c r="V844" s="110"/>
      <c r="W844" s="110"/>
      <c r="X844" s="110"/>
      <c r="Y844" s="110"/>
      <c r="Z844" s="110"/>
      <c r="AA844" s="110"/>
    </row>
    <row r="845" spans="12:27" s="113" customFormat="1" ht="15.95" customHeight="1">
      <c r="L845" s="172"/>
      <c r="M845" s="172"/>
      <c r="N845" s="172"/>
      <c r="O845" s="172"/>
      <c r="P845" s="110"/>
      <c r="Q845" s="110"/>
      <c r="R845" s="110"/>
      <c r="S845" s="110"/>
      <c r="T845" s="110"/>
      <c r="U845" s="110"/>
      <c r="V845" s="110"/>
      <c r="W845" s="110"/>
      <c r="X845" s="110"/>
      <c r="Y845" s="110"/>
      <c r="Z845" s="110"/>
      <c r="AA845" s="110"/>
    </row>
    <row r="846" spans="12:27" s="113" customFormat="1" ht="15.95" customHeight="1">
      <c r="L846" s="172"/>
      <c r="M846" s="172"/>
      <c r="N846" s="172"/>
      <c r="O846" s="172"/>
      <c r="P846" s="110"/>
      <c r="Q846" s="110"/>
      <c r="R846" s="110"/>
      <c r="S846" s="110"/>
      <c r="T846" s="110"/>
      <c r="U846" s="110"/>
      <c r="V846" s="110"/>
      <c r="W846" s="110"/>
      <c r="X846" s="110"/>
      <c r="Y846" s="110"/>
      <c r="Z846" s="110"/>
      <c r="AA846" s="110"/>
    </row>
    <row r="847" spans="12:27" s="113" customFormat="1" ht="15.95" customHeight="1">
      <c r="L847" s="172"/>
      <c r="M847" s="172"/>
      <c r="N847" s="172"/>
      <c r="O847" s="172"/>
      <c r="P847" s="110"/>
      <c r="Q847" s="110"/>
      <c r="R847" s="110"/>
      <c r="S847" s="110"/>
      <c r="T847" s="110"/>
      <c r="U847" s="110"/>
      <c r="V847" s="110"/>
      <c r="W847" s="110"/>
      <c r="X847" s="110"/>
      <c r="Y847" s="110"/>
      <c r="Z847" s="110"/>
      <c r="AA847" s="110"/>
    </row>
    <row r="848" spans="12:27" s="113" customFormat="1" ht="15.95" customHeight="1">
      <c r="L848" s="172"/>
      <c r="M848" s="172"/>
      <c r="N848" s="172"/>
      <c r="O848" s="172"/>
      <c r="P848" s="110"/>
      <c r="Q848" s="110"/>
      <c r="R848" s="110"/>
      <c r="S848" s="110"/>
      <c r="T848" s="110"/>
      <c r="U848" s="110"/>
      <c r="V848" s="110"/>
      <c r="W848" s="110"/>
      <c r="X848" s="110"/>
      <c r="Y848" s="110"/>
      <c r="Z848" s="110"/>
      <c r="AA848" s="110"/>
    </row>
    <row r="849" spans="12:27" s="113" customFormat="1" ht="15.95" customHeight="1">
      <c r="L849" s="172"/>
      <c r="M849" s="172"/>
      <c r="N849" s="172"/>
      <c r="O849" s="172"/>
      <c r="P849" s="110"/>
      <c r="Q849" s="110"/>
      <c r="R849" s="110"/>
      <c r="S849" s="110"/>
      <c r="T849" s="110"/>
      <c r="U849" s="110"/>
      <c r="V849" s="110"/>
      <c r="W849" s="110"/>
      <c r="X849" s="110"/>
      <c r="Y849" s="110"/>
      <c r="Z849" s="110"/>
      <c r="AA849" s="110"/>
    </row>
    <row r="850" spans="12:27" s="113" customFormat="1" ht="15.95" customHeight="1">
      <c r="L850" s="172"/>
      <c r="M850" s="172"/>
      <c r="N850" s="172"/>
      <c r="O850" s="172"/>
      <c r="P850" s="110"/>
      <c r="Q850" s="110"/>
      <c r="R850" s="110"/>
      <c r="S850" s="110"/>
      <c r="T850" s="110"/>
      <c r="U850" s="110"/>
      <c r="V850" s="110"/>
      <c r="W850" s="110"/>
      <c r="X850" s="110"/>
      <c r="Y850" s="110"/>
      <c r="Z850" s="110"/>
      <c r="AA850" s="110"/>
    </row>
    <row r="851" spans="12:27" s="113" customFormat="1" ht="15.95" customHeight="1">
      <c r="L851" s="172"/>
      <c r="M851" s="172"/>
      <c r="N851" s="172"/>
      <c r="O851" s="172"/>
      <c r="P851" s="110"/>
      <c r="Q851" s="110"/>
      <c r="R851" s="110"/>
      <c r="S851" s="110"/>
      <c r="T851" s="110"/>
      <c r="U851" s="110"/>
      <c r="V851" s="110"/>
      <c r="W851" s="110"/>
      <c r="X851" s="110"/>
      <c r="Y851" s="110"/>
      <c r="Z851" s="110"/>
      <c r="AA851" s="110"/>
    </row>
    <row r="852" spans="12:27" s="113" customFormat="1" ht="15.95" customHeight="1">
      <c r="L852" s="172"/>
      <c r="M852" s="172"/>
      <c r="N852" s="172"/>
      <c r="O852" s="172"/>
      <c r="P852" s="110"/>
      <c r="Q852" s="110"/>
      <c r="R852" s="110"/>
      <c r="S852" s="110"/>
      <c r="T852" s="110"/>
      <c r="U852" s="110"/>
      <c r="V852" s="110"/>
      <c r="W852" s="110"/>
      <c r="X852" s="110"/>
      <c r="Y852" s="110"/>
      <c r="Z852" s="110"/>
      <c r="AA852" s="110"/>
    </row>
    <row r="853" spans="12:27" s="113" customFormat="1" ht="15.95" customHeight="1">
      <c r="L853" s="172"/>
      <c r="M853" s="172"/>
      <c r="N853" s="172"/>
      <c r="O853" s="172"/>
      <c r="P853" s="110"/>
      <c r="Q853" s="110"/>
      <c r="R853" s="110"/>
      <c r="S853" s="110"/>
      <c r="T853" s="110"/>
      <c r="U853" s="110"/>
      <c r="V853" s="110"/>
      <c r="W853" s="110"/>
      <c r="X853" s="110"/>
      <c r="Y853" s="110"/>
      <c r="Z853" s="110"/>
      <c r="AA853" s="110"/>
    </row>
    <row r="854" spans="12:27" s="113" customFormat="1" ht="15.95" customHeight="1">
      <c r="L854" s="172"/>
      <c r="M854" s="172"/>
      <c r="N854" s="172"/>
      <c r="O854" s="172"/>
      <c r="P854" s="110"/>
      <c r="Q854" s="110"/>
      <c r="R854" s="110"/>
      <c r="S854" s="110"/>
      <c r="T854" s="110"/>
      <c r="U854" s="110"/>
      <c r="V854" s="110"/>
      <c r="W854" s="110"/>
      <c r="X854" s="110"/>
      <c r="Y854" s="110"/>
      <c r="Z854" s="110"/>
      <c r="AA854" s="110"/>
    </row>
    <row r="855" spans="12:27" s="113" customFormat="1" ht="15.95" customHeight="1">
      <c r="L855" s="172"/>
      <c r="M855" s="172"/>
      <c r="N855" s="172"/>
      <c r="O855" s="172"/>
      <c r="P855" s="110"/>
      <c r="Q855" s="110"/>
      <c r="R855" s="110"/>
      <c r="S855" s="110"/>
      <c r="T855" s="110"/>
      <c r="U855" s="110"/>
      <c r="V855" s="110"/>
      <c r="W855" s="110"/>
      <c r="X855" s="110"/>
      <c r="Y855" s="110"/>
      <c r="Z855" s="110"/>
      <c r="AA855" s="110"/>
    </row>
    <row r="856" spans="12:27" s="113" customFormat="1" ht="15.95" customHeight="1">
      <c r="L856" s="172"/>
      <c r="M856" s="172"/>
      <c r="N856" s="172"/>
      <c r="O856" s="172"/>
      <c r="P856" s="110"/>
      <c r="Q856" s="110"/>
      <c r="R856" s="110"/>
      <c r="S856" s="110"/>
      <c r="T856" s="110"/>
      <c r="U856" s="110"/>
      <c r="V856" s="110"/>
      <c r="W856" s="110"/>
      <c r="X856" s="110"/>
      <c r="Y856" s="110"/>
      <c r="Z856" s="110"/>
      <c r="AA856" s="110"/>
    </row>
    <row r="857" spans="12:27" s="113" customFormat="1" ht="15.95" customHeight="1">
      <c r="L857" s="172"/>
      <c r="M857" s="172"/>
      <c r="N857" s="172"/>
      <c r="O857" s="172"/>
      <c r="P857" s="110"/>
      <c r="Q857" s="110"/>
      <c r="R857" s="110"/>
      <c r="S857" s="110"/>
      <c r="T857" s="110"/>
      <c r="U857" s="110"/>
      <c r="V857" s="110"/>
      <c r="W857" s="110"/>
      <c r="X857" s="110"/>
      <c r="Y857" s="110"/>
      <c r="Z857" s="110"/>
      <c r="AA857" s="110"/>
    </row>
    <row r="858" spans="12:27" s="113" customFormat="1" ht="15.95" customHeight="1">
      <c r="L858" s="172"/>
      <c r="M858" s="172"/>
      <c r="N858" s="172"/>
      <c r="O858" s="172"/>
      <c r="P858" s="110"/>
      <c r="Q858" s="110"/>
      <c r="R858" s="110"/>
      <c r="S858" s="110"/>
      <c r="T858" s="110"/>
      <c r="U858" s="110"/>
      <c r="V858" s="110"/>
      <c r="W858" s="110"/>
      <c r="X858" s="110"/>
      <c r="Y858" s="110"/>
      <c r="Z858" s="110"/>
      <c r="AA858" s="110"/>
    </row>
    <row r="859" spans="12:27" s="113" customFormat="1" ht="15.95" customHeight="1">
      <c r="L859" s="172"/>
      <c r="M859" s="172"/>
      <c r="N859" s="172"/>
      <c r="O859" s="172"/>
      <c r="P859" s="110"/>
      <c r="Q859" s="110"/>
      <c r="R859" s="110"/>
      <c r="S859" s="110"/>
      <c r="T859" s="110"/>
      <c r="U859" s="110"/>
      <c r="V859" s="110"/>
      <c r="W859" s="110"/>
      <c r="X859" s="110"/>
      <c r="Y859" s="110"/>
      <c r="Z859" s="110"/>
      <c r="AA859" s="110"/>
    </row>
    <row r="860" spans="12:27" s="113" customFormat="1" ht="15.95" customHeight="1">
      <c r="L860" s="172"/>
      <c r="M860" s="172"/>
      <c r="N860" s="172"/>
      <c r="O860" s="172"/>
      <c r="P860" s="110"/>
      <c r="Q860" s="110"/>
      <c r="R860" s="110"/>
      <c r="S860" s="110"/>
      <c r="T860" s="110"/>
      <c r="U860" s="110"/>
      <c r="V860" s="110"/>
      <c r="W860" s="110"/>
      <c r="X860" s="110"/>
      <c r="Y860" s="110"/>
      <c r="Z860" s="110"/>
      <c r="AA860" s="110"/>
    </row>
    <row r="861" spans="12:27" s="113" customFormat="1" ht="15.95" customHeight="1">
      <c r="L861" s="172"/>
      <c r="M861" s="172"/>
      <c r="N861" s="172"/>
      <c r="O861" s="172"/>
      <c r="P861" s="110"/>
      <c r="Q861" s="110"/>
      <c r="R861" s="110"/>
      <c r="S861" s="110"/>
      <c r="T861" s="110"/>
      <c r="U861" s="110"/>
      <c r="V861" s="110"/>
      <c r="W861" s="110"/>
      <c r="X861" s="110"/>
      <c r="Y861" s="110"/>
      <c r="Z861" s="110"/>
      <c r="AA861" s="110"/>
    </row>
    <row r="862" spans="12:27" s="113" customFormat="1" ht="15.95" customHeight="1">
      <c r="L862" s="172"/>
      <c r="M862" s="172"/>
      <c r="N862" s="172"/>
      <c r="O862" s="172"/>
      <c r="P862" s="110"/>
      <c r="Q862" s="110"/>
      <c r="R862" s="110"/>
      <c r="S862" s="110"/>
      <c r="T862" s="110"/>
      <c r="U862" s="110"/>
      <c r="V862" s="110"/>
      <c r="W862" s="110"/>
      <c r="X862" s="110"/>
      <c r="Y862" s="110"/>
      <c r="Z862" s="110"/>
      <c r="AA862" s="110"/>
    </row>
    <row r="863" spans="12:27" s="113" customFormat="1" ht="15.95" customHeight="1">
      <c r="L863" s="172"/>
      <c r="M863" s="172"/>
      <c r="N863" s="172"/>
      <c r="O863" s="172"/>
      <c r="P863" s="110"/>
      <c r="Q863" s="110"/>
      <c r="R863" s="110"/>
      <c r="S863" s="110"/>
      <c r="T863" s="110"/>
      <c r="U863" s="110"/>
      <c r="V863" s="110"/>
      <c r="W863" s="110"/>
      <c r="X863" s="110"/>
      <c r="Y863" s="110"/>
      <c r="Z863" s="110"/>
      <c r="AA863" s="110"/>
    </row>
    <row r="864" spans="12:27" s="113" customFormat="1" ht="15.95" customHeight="1">
      <c r="L864" s="172"/>
      <c r="M864" s="172"/>
      <c r="N864" s="172"/>
      <c r="O864" s="172"/>
      <c r="P864" s="110"/>
      <c r="Q864" s="110"/>
      <c r="R864" s="110"/>
      <c r="S864" s="110"/>
      <c r="T864" s="110"/>
      <c r="U864" s="110"/>
      <c r="V864" s="110"/>
      <c r="W864" s="110"/>
      <c r="X864" s="110"/>
      <c r="Y864" s="110"/>
      <c r="Z864" s="110"/>
      <c r="AA864" s="110"/>
    </row>
    <row r="865" spans="12:27" s="113" customFormat="1" ht="15.95" customHeight="1">
      <c r="L865" s="172"/>
      <c r="M865" s="172"/>
      <c r="N865" s="172"/>
      <c r="O865" s="172"/>
      <c r="P865" s="110"/>
      <c r="Q865" s="110"/>
      <c r="R865" s="110"/>
      <c r="S865" s="110"/>
      <c r="T865" s="110"/>
      <c r="U865" s="110"/>
      <c r="V865" s="110"/>
      <c r="W865" s="110"/>
      <c r="X865" s="110"/>
      <c r="Y865" s="110"/>
      <c r="Z865" s="110"/>
      <c r="AA865" s="110"/>
    </row>
    <row r="866" spans="12:27" s="113" customFormat="1" ht="15.95" customHeight="1">
      <c r="L866" s="172"/>
      <c r="M866" s="172"/>
      <c r="N866" s="172"/>
      <c r="O866" s="172"/>
      <c r="P866" s="110"/>
      <c r="Q866" s="110"/>
      <c r="R866" s="110"/>
      <c r="S866" s="110"/>
      <c r="T866" s="110"/>
      <c r="U866" s="110"/>
      <c r="V866" s="110"/>
      <c r="W866" s="110"/>
      <c r="X866" s="110"/>
      <c r="Y866" s="110"/>
      <c r="Z866" s="110"/>
      <c r="AA866" s="110"/>
    </row>
    <row r="867" spans="12:27" s="113" customFormat="1" ht="15.95" customHeight="1">
      <c r="L867" s="172"/>
      <c r="M867" s="172"/>
      <c r="N867" s="172"/>
      <c r="O867" s="172"/>
      <c r="P867" s="110"/>
      <c r="Q867" s="110"/>
      <c r="R867" s="110"/>
      <c r="S867" s="110"/>
      <c r="T867" s="110"/>
      <c r="U867" s="110"/>
      <c r="V867" s="110"/>
      <c r="W867" s="110"/>
      <c r="X867" s="110"/>
      <c r="Y867" s="110"/>
      <c r="Z867" s="110"/>
      <c r="AA867" s="110"/>
    </row>
    <row r="868" spans="12:27" s="113" customFormat="1" ht="15.95" customHeight="1">
      <c r="L868" s="172"/>
      <c r="M868" s="172"/>
      <c r="N868" s="172"/>
      <c r="O868" s="172"/>
      <c r="P868" s="110"/>
      <c r="Q868" s="110"/>
      <c r="R868" s="110"/>
      <c r="S868" s="110"/>
      <c r="T868" s="110"/>
      <c r="U868" s="110"/>
      <c r="V868" s="110"/>
      <c r="W868" s="110"/>
      <c r="X868" s="110"/>
      <c r="Y868" s="110"/>
      <c r="Z868" s="110"/>
      <c r="AA868" s="110"/>
    </row>
    <row r="869" spans="12:27" s="113" customFormat="1" ht="15.95" customHeight="1">
      <c r="L869" s="172"/>
      <c r="M869" s="172"/>
      <c r="N869" s="172"/>
      <c r="O869" s="172"/>
      <c r="P869" s="110"/>
      <c r="Q869" s="110"/>
      <c r="R869" s="110"/>
      <c r="S869" s="110"/>
      <c r="T869" s="110"/>
      <c r="U869" s="110"/>
      <c r="V869" s="110"/>
      <c r="W869" s="110"/>
      <c r="X869" s="110"/>
      <c r="Y869" s="110"/>
      <c r="Z869" s="110"/>
      <c r="AA869" s="110"/>
    </row>
    <row r="870" spans="12:27" s="113" customFormat="1" ht="15.95" customHeight="1">
      <c r="L870" s="172"/>
      <c r="M870" s="172"/>
      <c r="N870" s="172"/>
      <c r="O870" s="172"/>
      <c r="P870" s="110"/>
      <c r="Q870" s="110"/>
      <c r="R870" s="110"/>
      <c r="S870" s="110"/>
      <c r="T870" s="110"/>
      <c r="U870" s="110"/>
      <c r="V870" s="110"/>
      <c r="W870" s="110"/>
      <c r="X870" s="110"/>
      <c r="Y870" s="110"/>
      <c r="Z870" s="110"/>
      <c r="AA870" s="110"/>
    </row>
    <row r="871" spans="12:27" s="113" customFormat="1" ht="15.95" customHeight="1">
      <c r="L871" s="172"/>
      <c r="M871" s="172"/>
      <c r="N871" s="172"/>
      <c r="O871" s="172"/>
      <c r="P871" s="110"/>
      <c r="Q871" s="110"/>
      <c r="R871" s="110"/>
      <c r="S871" s="110"/>
      <c r="T871" s="110"/>
      <c r="U871" s="110"/>
      <c r="V871" s="110"/>
      <c r="W871" s="110"/>
      <c r="X871" s="110"/>
      <c r="Y871" s="110"/>
      <c r="Z871" s="110"/>
      <c r="AA871" s="110"/>
    </row>
    <row r="872" spans="12:27" s="113" customFormat="1" ht="15.95" customHeight="1">
      <c r="L872" s="172"/>
      <c r="M872" s="172"/>
      <c r="N872" s="172"/>
      <c r="O872" s="172"/>
      <c r="P872" s="110"/>
      <c r="Q872" s="110"/>
      <c r="R872" s="110"/>
      <c r="S872" s="110"/>
      <c r="T872" s="110"/>
      <c r="U872" s="110"/>
      <c r="V872" s="110"/>
      <c r="W872" s="110"/>
      <c r="X872" s="110"/>
      <c r="Y872" s="110"/>
      <c r="Z872" s="110"/>
      <c r="AA872" s="110"/>
    </row>
    <row r="873" spans="12:27" s="113" customFormat="1" ht="15.95" customHeight="1">
      <c r="L873" s="172"/>
      <c r="M873" s="172"/>
      <c r="N873" s="172"/>
      <c r="O873" s="172"/>
      <c r="P873" s="110"/>
      <c r="Q873" s="110"/>
      <c r="R873" s="110"/>
      <c r="S873" s="110"/>
      <c r="T873" s="110"/>
      <c r="U873" s="110"/>
      <c r="V873" s="110"/>
      <c r="W873" s="110"/>
      <c r="X873" s="110"/>
      <c r="Y873" s="110"/>
      <c r="Z873" s="110"/>
      <c r="AA873" s="110"/>
    </row>
    <row r="874" spans="12:27" s="113" customFormat="1" ht="15.95" customHeight="1">
      <c r="L874" s="172"/>
      <c r="M874" s="172"/>
      <c r="N874" s="172"/>
      <c r="O874" s="172"/>
      <c r="P874" s="110"/>
      <c r="Q874" s="110"/>
      <c r="R874" s="110"/>
      <c r="S874" s="110"/>
      <c r="T874" s="110"/>
      <c r="U874" s="110"/>
      <c r="V874" s="110"/>
      <c r="W874" s="110"/>
      <c r="X874" s="110"/>
      <c r="Y874" s="110"/>
      <c r="Z874" s="110"/>
      <c r="AA874" s="110"/>
    </row>
    <row r="875" spans="12:27" s="113" customFormat="1" ht="15.95" customHeight="1">
      <c r="L875" s="172"/>
      <c r="M875" s="172"/>
      <c r="N875" s="172"/>
      <c r="O875" s="172"/>
      <c r="P875" s="110"/>
      <c r="Q875" s="110"/>
      <c r="R875" s="110"/>
      <c r="S875" s="110"/>
      <c r="T875" s="110"/>
      <c r="U875" s="110"/>
      <c r="V875" s="110"/>
      <c r="W875" s="110"/>
      <c r="X875" s="110"/>
      <c r="Y875" s="110"/>
      <c r="Z875" s="110"/>
      <c r="AA875" s="110"/>
    </row>
    <row r="876" spans="12:27" s="113" customFormat="1" ht="15.95" customHeight="1">
      <c r="L876" s="172"/>
      <c r="M876" s="172"/>
      <c r="N876" s="172"/>
      <c r="O876" s="172"/>
      <c r="P876" s="110"/>
      <c r="Q876" s="110"/>
      <c r="R876" s="110"/>
      <c r="S876" s="110"/>
      <c r="T876" s="110"/>
      <c r="U876" s="110"/>
      <c r="V876" s="110"/>
      <c r="W876" s="110"/>
      <c r="X876" s="110"/>
      <c r="Y876" s="110"/>
      <c r="Z876" s="110"/>
      <c r="AA876" s="110"/>
    </row>
    <row r="877" spans="12:27" s="113" customFormat="1" ht="15.95" customHeight="1">
      <c r="L877" s="172"/>
      <c r="M877" s="172"/>
      <c r="N877" s="172"/>
      <c r="O877" s="172"/>
      <c r="P877" s="110"/>
      <c r="Q877" s="110"/>
      <c r="R877" s="110"/>
      <c r="S877" s="110"/>
      <c r="T877" s="110"/>
      <c r="U877" s="110"/>
      <c r="V877" s="110"/>
      <c r="W877" s="110"/>
      <c r="X877" s="110"/>
      <c r="Y877" s="110"/>
      <c r="Z877" s="110"/>
      <c r="AA877" s="110"/>
    </row>
    <row r="878" spans="12:27" s="113" customFormat="1" ht="15.95" customHeight="1">
      <c r="L878" s="172"/>
      <c r="M878" s="172"/>
      <c r="N878" s="172"/>
      <c r="O878" s="172"/>
      <c r="P878" s="110"/>
      <c r="Q878" s="110"/>
      <c r="R878" s="110"/>
      <c r="S878" s="110"/>
      <c r="T878" s="110"/>
      <c r="U878" s="110"/>
      <c r="V878" s="110"/>
      <c r="W878" s="110"/>
      <c r="X878" s="110"/>
      <c r="Y878" s="110"/>
      <c r="Z878" s="110"/>
      <c r="AA878" s="110"/>
    </row>
    <row r="879" spans="12:27" s="113" customFormat="1" ht="15.95" customHeight="1">
      <c r="L879" s="172"/>
      <c r="M879" s="172"/>
      <c r="N879" s="172"/>
      <c r="O879" s="172"/>
      <c r="P879" s="110"/>
      <c r="Q879" s="110"/>
      <c r="R879" s="110"/>
      <c r="S879" s="110"/>
      <c r="T879" s="110"/>
      <c r="U879" s="110"/>
      <c r="V879" s="110"/>
      <c r="W879" s="110"/>
      <c r="X879" s="110"/>
      <c r="Y879" s="110"/>
      <c r="Z879" s="110"/>
      <c r="AA879" s="110"/>
    </row>
    <row r="880" spans="12:27" s="113" customFormat="1" ht="15.95" customHeight="1">
      <c r="L880" s="172"/>
      <c r="M880" s="172"/>
      <c r="N880" s="172"/>
      <c r="O880" s="172"/>
      <c r="P880" s="110"/>
      <c r="Q880" s="110"/>
      <c r="R880" s="110"/>
      <c r="S880" s="110"/>
      <c r="T880" s="110"/>
      <c r="U880" s="110"/>
      <c r="V880" s="110"/>
      <c r="W880" s="110"/>
      <c r="X880" s="110"/>
      <c r="Y880" s="110"/>
      <c r="Z880" s="110"/>
      <c r="AA880" s="110"/>
    </row>
    <row r="881" spans="12:27" s="113" customFormat="1" ht="15.95" customHeight="1">
      <c r="L881" s="172"/>
      <c r="M881" s="172"/>
      <c r="N881" s="172"/>
      <c r="O881" s="172"/>
      <c r="P881" s="110"/>
      <c r="Q881" s="110"/>
      <c r="R881" s="110"/>
      <c r="S881" s="110"/>
      <c r="T881" s="110"/>
      <c r="U881" s="110"/>
      <c r="V881" s="110"/>
      <c r="W881" s="110"/>
      <c r="X881" s="110"/>
      <c r="Y881" s="110"/>
      <c r="Z881" s="110"/>
      <c r="AA881" s="110"/>
    </row>
    <row r="882" spans="12:27" s="113" customFormat="1" ht="15.95" customHeight="1">
      <c r="L882" s="172"/>
      <c r="M882" s="172"/>
      <c r="N882" s="172"/>
      <c r="O882" s="172"/>
      <c r="P882" s="110"/>
      <c r="Q882" s="110"/>
      <c r="R882" s="110"/>
      <c r="S882" s="110"/>
      <c r="T882" s="110"/>
      <c r="U882" s="110"/>
      <c r="V882" s="110"/>
      <c r="W882" s="110"/>
      <c r="X882" s="110"/>
      <c r="Y882" s="110"/>
      <c r="Z882" s="110"/>
      <c r="AA882" s="110"/>
    </row>
    <row r="883" spans="12:27" s="113" customFormat="1" ht="15.95" customHeight="1">
      <c r="L883" s="172"/>
      <c r="M883" s="172"/>
      <c r="N883" s="172"/>
      <c r="O883" s="172"/>
      <c r="P883" s="110"/>
      <c r="Q883" s="110"/>
      <c r="R883" s="110"/>
      <c r="S883" s="110"/>
      <c r="T883" s="110"/>
      <c r="U883" s="110"/>
      <c r="V883" s="110"/>
      <c r="W883" s="110"/>
      <c r="X883" s="110"/>
      <c r="Y883" s="110"/>
      <c r="Z883" s="110"/>
      <c r="AA883" s="110"/>
    </row>
    <row r="884" spans="12:27" s="113" customFormat="1" ht="15.95" customHeight="1">
      <c r="L884" s="172"/>
      <c r="M884" s="172"/>
      <c r="N884" s="172"/>
      <c r="O884" s="172"/>
      <c r="P884" s="110"/>
      <c r="Q884" s="110"/>
      <c r="R884" s="110"/>
      <c r="S884" s="110"/>
      <c r="T884" s="110"/>
      <c r="U884" s="110"/>
      <c r="V884" s="110"/>
      <c r="W884" s="110"/>
      <c r="X884" s="110"/>
      <c r="Y884" s="110"/>
      <c r="Z884" s="110"/>
      <c r="AA884" s="110"/>
    </row>
    <row r="885" spans="12:27" s="113" customFormat="1" ht="15.95" customHeight="1">
      <c r="L885" s="172"/>
      <c r="M885" s="172"/>
      <c r="N885" s="172"/>
      <c r="O885" s="172"/>
      <c r="P885" s="110"/>
      <c r="Q885" s="110"/>
      <c r="R885" s="110"/>
      <c r="S885" s="110"/>
      <c r="T885" s="110"/>
      <c r="U885" s="110"/>
      <c r="V885" s="110"/>
      <c r="W885" s="110"/>
      <c r="X885" s="110"/>
      <c r="Y885" s="110"/>
      <c r="Z885" s="110"/>
      <c r="AA885" s="110"/>
    </row>
    <row r="886" spans="12:27" s="113" customFormat="1" ht="15.95" customHeight="1">
      <c r="L886" s="172"/>
      <c r="M886" s="172"/>
      <c r="N886" s="172"/>
      <c r="O886" s="172"/>
      <c r="P886" s="110"/>
      <c r="Q886" s="110"/>
      <c r="R886" s="110"/>
      <c r="S886" s="110"/>
      <c r="T886" s="110"/>
      <c r="U886" s="110"/>
      <c r="V886" s="110"/>
      <c r="W886" s="110"/>
      <c r="X886" s="110"/>
      <c r="Y886" s="110"/>
      <c r="Z886" s="110"/>
      <c r="AA886" s="110"/>
    </row>
    <row r="887" spans="12:27" s="113" customFormat="1" ht="15.95" customHeight="1">
      <c r="L887" s="172"/>
      <c r="M887" s="172"/>
      <c r="N887" s="172"/>
      <c r="O887" s="172"/>
      <c r="P887" s="110"/>
      <c r="Q887" s="110"/>
      <c r="R887" s="110"/>
      <c r="S887" s="110"/>
      <c r="T887" s="110"/>
      <c r="U887" s="110"/>
      <c r="V887" s="110"/>
      <c r="W887" s="110"/>
      <c r="X887" s="110"/>
      <c r="Y887" s="110"/>
      <c r="Z887" s="110"/>
      <c r="AA887" s="110"/>
    </row>
    <row r="888" spans="12:27" s="113" customFormat="1" ht="15.95" customHeight="1">
      <c r="L888" s="172"/>
      <c r="M888" s="172"/>
      <c r="N888" s="172"/>
      <c r="O888" s="172"/>
      <c r="P888" s="110"/>
      <c r="Q888" s="110"/>
      <c r="R888" s="110"/>
      <c r="S888" s="110"/>
      <c r="T888" s="110"/>
      <c r="U888" s="110"/>
      <c r="V888" s="110"/>
      <c r="W888" s="110"/>
      <c r="X888" s="110"/>
      <c r="Y888" s="110"/>
      <c r="Z888" s="110"/>
      <c r="AA888" s="110"/>
    </row>
    <row r="889" spans="12:27" s="113" customFormat="1" ht="15.95" customHeight="1">
      <c r="L889" s="172"/>
      <c r="M889" s="172"/>
      <c r="N889" s="172"/>
      <c r="O889" s="172"/>
      <c r="P889" s="110"/>
      <c r="Q889" s="110"/>
      <c r="R889" s="110"/>
      <c r="S889" s="110"/>
      <c r="T889" s="110"/>
      <c r="U889" s="110"/>
      <c r="V889" s="110"/>
      <c r="W889" s="110"/>
      <c r="X889" s="110"/>
      <c r="Y889" s="110"/>
      <c r="Z889" s="110"/>
      <c r="AA889" s="110"/>
    </row>
    <row r="890" spans="12:27" s="113" customFormat="1" ht="15.95" customHeight="1">
      <c r="L890" s="172"/>
      <c r="M890" s="172"/>
      <c r="N890" s="172"/>
      <c r="O890" s="172"/>
      <c r="P890" s="110"/>
      <c r="Q890" s="110"/>
      <c r="R890" s="110"/>
      <c r="S890" s="110"/>
      <c r="T890" s="110"/>
      <c r="U890" s="110"/>
      <c r="V890" s="110"/>
      <c r="W890" s="110"/>
      <c r="X890" s="110"/>
      <c r="Y890" s="110"/>
      <c r="Z890" s="110"/>
      <c r="AA890" s="110"/>
    </row>
    <row r="891" spans="12:27" s="113" customFormat="1" ht="15.95" customHeight="1">
      <c r="L891" s="172"/>
      <c r="M891" s="172"/>
      <c r="N891" s="172"/>
      <c r="O891" s="172"/>
      <c r="P891" s="110"/>
      <c r="Q891" s="110"/>
      <c r="R891" s="110"/>
      <c r="S891" s="110"/>
      <c r="T891" s="110"/>
      <c r="U891" s="110"/>
      <c r="V891" s="110"/>
      <c r="W891" s="110"/>
      <c r="X891" s="110"/>
      <c r="Y891" s="110"/>
      <c r="Z891" s="110"/>
      <c r="AA891" s="110"/>
    </row>
    <row r="892" spans="12:27" s="113" customFormat="1" ht="15.95" customHeight="1">
      <c r="L892" s="172"/>
      <c r="M892" s="172"/>
      <c r="N892" s="172"/>
      <c r="O892" s="172"/>
      <c r="P892" s="110"/>
      <c r="Q892" s="110"/>
      <c r="R892" s="110"/>
      <c r="S892" s="110"/>
      <c r="T892" s="110"/>
      <c r="U892" s="110"/>
      <c r="V892" s="110"/>
      <c r="W892" s="110"/>
      <c r="X892" s="110"/>
      <c r="Y892" s="110"/>
      <c r="Z892" s="110"/>
      <c r="AA892" s="110"/>
    </row>
    <row r="893" spans="12:27" s="113" customFormat="1" ht="15.95" customHeight="1">
      <c r="L893" s="172"/>
      <c r="M893" s="172"/>
      <c r="N893" s="172"/>
      <c r="O893" s="172"/>
      <c r="P893" s="110"/>
      <c r="Q893" s="110"/>
      <c r="R893" s="110"/>
      <c r="S893" s="110"/>
      <c r="T893" s="110"/>
      <c r="U893" s="110"/>
      <c r="V893" s="110"/>
      <c r="W893" s="110"/>
      <c r="X893" s="110"/>
      <c r="Y893" s="110"/>
      <c r="Z893" s="110"/>
      <c r="AA893" s="110"/>
    </row>
    <row r="894" spans="12:27" s="113" customFormat="1" ht="15.95" customHeight="1">
      <c r="L894" s="172"/>
      <c r="M894" s="172"/>
      <c r="N894" s="172"/>
      <c r="O894" s="172"/>
      <c r="P894" s="110"/>
      <c r="Q894" s="110"/>
      <c r="R894" s="110"/>
      <c r="S894" s="110"/>
      <c r="T894" s="110"/>
      <c r="U894" s="110"/>
      <c r="V894" s="110"/>
      <c r="W894" s="110"/>
      <c r="X894" s="110"/>
      <c r="Y894" s="110"/>
      <c r="Z894" s="110"/>
      <c r="AA894" s="110"/>
    </row>
    <row r="895" spans="12:27" s="113" customFormat="1" ht="15.95" customHeight="1">
      <c r="L895" s="172"/>
      <c r="M895" s="172"/>
      <c r="N895" s="172"/>
      <c r="O895" s="172"/>
      <c r="P895" s="110"/>
      <c r="Q895" s="110"/>
      <c r="R895" s="110"/>
      <c r="S895" s="110"/>
      <c r="T895" s="110"/>
      <c r="U895" s="110"/>
      <c r="V895" s="110"/>
      <c r="W895" s="110"/>
      <c r="X895" s="110"/>
      <c r="Y895" s="110"/>
      <c r="Z895" s="110"/>
      <c r="AA895" s="110"/>
    </row>
    <row r="896" spans="12:27" s="113" customFormat="1" ht="15.95" customHeight="1">
      <c r="L896" s="172"/>
      <c r="M896" s="172"/>
      <c r="N896" s="172"/>
      <c r="O896" s="172"/>
      <c r="P896" s="110"/>
      <c r="Q896" s="110"/>
      <c r="R896" s="110"/>
      <c r="S896" s="110"/>
      <c r="T896" s="110"/>
      <c r="U896" s="110"/>
      <c r="V896" s="110"/>
      <c r="W896" s="110"/>
      <c r="X896" s="110"/>
      <c r="Y896" s="110"/>
      <c r="Z896" s="110"/>
      <c r="AA896" s="110"/>
    </row>
    <row r="897" spans="12:27" s="113" customFormat="1" ht="15.95" customHeight="1">
      <c r="L897" s="172"/>
      <c r="M897" s="172"/>
      <c r="N897" s="172"/>
      <c r="O897" s="172"/>
      <c r="P897" s="110"/>
      <c r="Q897" s="110"/>
      <c r="R897" s="110"/>
      <c r="S897" s="110"/>
      <c r="T897" s="110"/>
      <c r="U897" s="110"/>
      <c r="V897" s="110"/>
      <c r="W897" s="110"/>
      <c r="X897" s="110"/>
      <c r="Y897" s="110"/>
      <c r="Z897" s="110"/>
      <c r="AA897" s="110"/>
    </row>
    <row r="898" spans="12:27" s="113" customFormat="1" ht="15.95" customHeight="1">
      <c r="L898" s="172"/>
      <c r="M898" s="172"/>
      <c r="N898" s="172"/>
      <c r="O898" s="172"/>
      <c r="P898" s="110"/>
      <c r="Q898" s="110"/>
      <c r="R898" s="110"/>
      <c r="S898" s="110"/>
      <c r="T898" s="110"/>
      <c r="U898" s="110"/>
      <c r="V898" s="110"/>
      <c r="W898" s="110"/>
      <c r="X898" s="110"/>
      <c r="Y898" s="110"/>
      <c r="Z898" s="110"/>
      <c r="AA898" s="110"/>
    </row>
    <row r="899" spans="12:27" s="113" customFormat="1" ht="15.95" customHeight="1">
      <c r="L899" s="172"/>
      <c r="M899" s="172"/>
      <c r="N899" s="172"/>
      <c r="O899" s="172"/>
      <c r="P899" s="110"/>
      <c r="Q899" s="110"/>
      <c r="R899" s="110"/>
      <c r="S899" s="110"/>
      <c r="T899" s="110"/>
      <c r="U899" s="110"/>
      <c r="V899" s="110"/>
      <c r="W899" s="110"/>
      <c r="X899" s="110"/>
      <c r="Y899" s="110"/>
      <c r="Z899" s="110"/>
      <c r="AA899" s="110"/>
    </row>
    <row r="900" spans="12:27" s="113" customFormat="1" ht="15.95" customHeight="1">
      <c r="L900" s="172"/>
      <c r="M900" s="172"/>
      <c r="N900" s="172"/>
      <c r="O900" s="172"/>
      <c r="P900" s="110"/>
      <c r="Q900" s="110"/>
      <c r="R900" s="110"/>
      <c r="S900" s="110"/>
      <c r="T900" s="110"/>
      <c r="U900" s="110"/>
      <c r="V900" s="110"/>
      <c r="W900" s="110"/>
      <c r="X900" s="110"/>
      <c r="Y900" s="110"/>
      <c r="Z900" s="110"/>
      <c r="AA900" s="110"/>
    </row>
    <row r="901" spans="12:27" s="113" customFormat="1" ht="15.95" customHeight="1">
      <c r="L901" s="172"/>
      <c r="M901" s="172"/>
      <c r="N901" s="172"/>
      <c r="O901" s="172"/>
      <c r="P901" s="110"/>
      <c r="Q901" s="110"/>
      <c r="R901" s="110"/>
      <c r="S901" s="110"/>
      <c r="T901" s="110"/>
      <c r="U901" s="110"/>
      <c r="V901" s="110"/>
      <c r="W901" s="110"/>
      <c r="X901" s="110"/>
      <c r="Y901" s="110"/>
      <c r="Z901" s="110"/>
      <c r="AA901" s="110"/>
    </row>
    <row r="902" spans="12:27" s="113" customFormat="1" ht="15.95" customHeight="1">
      <c r="L902" s="172"/>
      <c r="M902" s="172"/>
      <c r="N902" s="172"/>
      <c r="O902" s="172"/>
      <c r="P902" s="110"/>
      <c r="Q902" s="110"/>
      <c r="R902" s="110"/>
      <c r="S902" s="110"/>
      <c r="T902" s="110"/>
      <c r="U902" s="110"/>
      <c r="V902" s="110"/>
      <c r="W902" s="110"/>
      <c r="X902" s="110"/>
      <c r="Y902" s="110"/>
      <c r="Z902" s="110"/>
      <c r="AA902" s="110"/>
    </row>
    <row r="903" spans="12:27" s="113" customFormat="1" ht="15.95" customHeight="1">
      <c r="L903" s="172"/>
      <c r="M903" s="172"/>
      <c r="N903" s="172"/>
      <c r="O903" s="172"/>
      <c r="P903" s="110"/>
      <c r="Q903" s="110"/>
      <c r="R903" s="110"/>
      <c r="S903" s="110"/>
      <c r="T903" s="110"/>
      <c r="U903" s="110"/>
      <c r="V903" s="110"/>
      <c r="W903" s="110"/>
      <c r="X903" s="110"/>
      <c r="Y903" s="110"/>
      <c r="Z903" s="110"/>
      <c r="AA903" s="110"/>
    </row>
    <row r="904" spans="12:27" s="113" customFormat="1" ht="15.95" customHeight="1">
      <c r="L904" s="172"/>
      <c r="M904" s="172"/>
      <c r="N904" s="172"/>
      <c r="O904" s="172"/>
      <c r="P904" s="110"/>
      <c r="Q904" s="110"/>
      <c r="R904" s="110"/>
      <c r="S904" s="110"/>
      <c r="T904" s="110"/>
      <c r="U904" s="110"/>
      <c r="V904" s="110"/>
      <c r="W904" s="110"/>
      <c r="X904" s="110"/>
      <c r="Y904" s="110"/>
      <c r="Z904" s="110"/>
      <c r="AA904" s="110"/>
    </row>
    <row r="905" spans="12:27" s="113" customFormat="1" ht="15.95" customHeight="1">
      <c r="L905" s="172"/>
      <c r="M905" s="172"/>
      <c r="N905" s="172"/>
      <c r="O905" s="172"/>
      <c r="P905" s="110"/>
      <c r="Q905" s="110"/>
      <c r="R905" s="110"/>
      <c r="S905" s="110"/>
      <c r="T905" s="110"/>
      <c r="U905" s="110"/>
      <c r="V905" s="110"/>
      <c r="W905" s="110"/>
      <c r="X905" s="110"/>
      <c r="Y905" s="110"/>
      <c r="Z905" s="110"/>
      <c r="AA905" s="110"/>
    </row>
    <row r="906" spans="12:27" s="113" customFormat="1" ht="15.95" customHeight="1">
      <c r="L906" s="172"/>
      <c r="M906" s="172"/>
      <c r="N906" s="172"/>
      <c r="O906" s="172"/>
      <c r="P906" s="110"/>
      <c r="Q906" s="110"/>
      <c r="R906" s="110"/>
      <c r="S906" s="110"/>
      <c r="T906" s="110"/>
      <c r="U906" s="110"/>
      <c r="V906" s="110"/>
      <c r="W906" s="110"/>
      <c r="X906" s="110"/>
      <c r="Y906" s="110"/>
      <c r="Z906" s="110"/>
      <c r="AA906" s="110"/>
    </row>
    <row r="907" spans="12:27" s="113" customFormat="1" ht="15.95" customHeight="1">
      <c r="L907" s="172"/>
      <c r="M907" s="172"/>
      <c r="N907" s="172"/>
      <c r="O907" s="172"/>
      <c r="P907" s="110"/>
      <c r="Q907" s="110"/>
      <c r="R907" s="110"/>
      <c r="S907" s="110"/>
      <c r="T907" s="110"/>
      <c r="U907" s="110"/>
      <c r="V907" s="110"/>
      <c r="W907" s="110"/>
      <c r="X907" s="110"/>
      <c r="Y907" s="110"/>
      <c r="Z907" s="110"/>
      <c r="AA907" s="110"/>
    </row>
    <row r="908" spans="12:27" s="113" customFormat="1" ht="15.95" customHeight="1">
      <c r="L908" s="172"/>
      <c r="M908" s="172"/>
      <c r="N908" s="172"/>
      <c r="O908" s="172"/>
      <c r="P908" s="110"/>
      <c r="Q908" s="110"/>
      <c r="R908" s="110"/>
      <c r="S908" s="110"/>
      <c r="T908" s="110"/>
      <c r="U908" s="110"/>
      <c r="V908" s="110"/>
      <c r="W908" s="110"/>
      <c r="X908" s="110"/>
      <c r="Y908" s="110"/>
      <c r="Z908" s="110"/>
      <c r="AA908" s="110"/>
    </row>
    <row r="909" spans="12:27" s="113" customFormat="1" ht="15.95" customHeight="1">
      <c r="L909" s="172"/>
      <c r="M909" s="172"/>
      <c r="N909" s="172"/>
      <c r="O909" s="172"/>
      <c r="P909" s="110"/>
      <c r="Q909" s="110"/>
      <c r="R909" s="110"/>
      <c r="S909" s="110"/>
      <c r="T909" s="110"/>
      <c r="U909" s="110"/>
      <c r="V909" s="110"/>
      <c r="W909" s="110"/>
      <c r="X909" s="110"/>
      <c r="Y909" s="110"/>
      <c r="Z909" s="110"/>
      <c r="AA909" s="110"/>
    </row>
    <row r="910" spans="12:27" s="113" customFormat="1" ht="15.95" customHeight="1">
      <c r="L910" s="172"/>
      <c r="M910" s="172"/>
      <c r="N910" s="172"/>
      <c r="O910" s="172"/>
      <c r="P910" s="110"/>
      <c r="Q910" s="110"/>
      <c r="R910" s="110"/>
      <c r="S910" s="110"/>
      <c r="T910" s="110"/>
      <c r="U910" s="110"/>
      <c r="V910" s="110"/>
      <c r="W910" s="110"/>
      <c r="X910" s="110"/>
      <c r="Y910" s="110"/>
      <c r="Z910" s="110"/>
      <c r="AA910" s="110"/>
    </row>
    <row r="911" spans="12:27" s="113" customFormat="1" ht="15.95" customHeight="1">
      <c r="L911" s="172"/>
      <c r="M911" s="172"/>
      <c r="N911" s="172"/>
      <c r="O911" s="172"/>
      <c r="P911" s="110"/>
      <c r="Q911" s="110"/>
      <c r="R911" s="110"/>
      <c r="S911" s="110"/>
      <c r="T911" s="110"/>
      <c r="U911" s="110"/>
      <c r="V911" s="110"/>
      <c r="W911" s="110"/>
      <c r="X911" s="110"/>
      <c r="Y911" s="110"/>
      <c r="Z911" s="110"/>
      <c r="AA911" s="110"/>
    </row>
    <row r="912" spans="12:27" s="113" customFormat="1" ht="15.95" customHeight="1">
      <c r="L912" s="172"/>
      <c r="M912" s="172"/>
      <c r="N912" s="172"/>
      <c r="O912" s="172"/>
      <c r="P912" s="110"/>
      <c r="Q912" s="110"/>
      <c r="R912" s="110"/>
      <c r="S912" s="110"/>
      <c r="T912" s="110"/>
      <c r="U912" s="110"/>
      <c r="V912" s="110"/>
      <c r="W912" s="110"/>
      <c r="X912" s="110"/>
      <c r="Y912" s="110"/>
      <c r="Z912" s="110"/>
      <c r="AA912" s="110"/>
    </row>
    <row r="913" spans="12:27" s="113" customFormat="1" ht="15.95" customHeight="1">
      <c r="L913" s="172"/>
      <c r="M913" s="172"/>
      <c r="N913" s="172"/>
      <c r="O913" s="172"/>
      <c r="P913" s="110"/>
      <c r="Q913" s="110"/>
      <c r="R913" s="110"/>
      <c r="S913" s="110"/>
      <c r="T913" s="110"/>
      <c r="U913" s="110"/>
      <c r="V913" s="110"/>
      <c r="W913" s="110"/>
      <c r="X913" s="110"/>
      <c r="Y913" s="110"/>
      <c r="Z913" s="110"/>
      <c r="AA913" s="110"/>
    </row>
    <row r="914" spans="12:27" s="113" customFormat="1" ht="15.95" customHeight="1">
      <c r="L914" s="172"/>
      <c r="M914" s="172"/>
      <c r="N914" s="172"/>
      <c r="O914" s="172"/>
      <c r="P914" s="110"/>
      <c r="Q914" s="110"/>
      <c r="R914" s="110"/>
      <c r="S914" s="110"/>
      <c r="T914" s="110"/>
      <c r="U914" s="110"/>
      <c r="V914" s="110"/>
      <c r="W914" s="110"/>
      <c r="X914" s="110"/>
      <c r="Y914" s="110"/>
      <c r="Z914" s="110"/>
      <c r="AA914" s="110"/>
    </row>
    <row r="915" spans="12:27" s="113" customFormat="1" ht="15.95" customHeight="1">
      <c r="L915" s="172"/>
      <c r="M915" s="172"/>
      <c r="N915" s="172"/>
      <c r="O915" s="172"/>
      <c r="P915" s="110"/>
      <c r="Q915" s="110"/>
      <c r="R915" s="110"/>
      <c r="S915" s="110"/>
      <c r="T915" s="110"/>
      <c r="U915" s="110"/>
      <c r="V915" s="110"/>
      <c r="W915" s="110"/>
      <c r="X915" s="110"/>
      <c r="Y915" s="110"/>
      <c r="Z915" s="110"/>
      <c r="AA915" s="110"/>
    </row>
    <row r="916" spans="12:27" s="113" customFormat="1" ht="15.95" customHeight="1">
      <c r="L916" s="172"/>
      <c r="M916" s="172"/>
      <c r="N916" s="172"/>
      <c r="O916" s="172"/>
      <c r="P916" s="110"/>
      <c r="Q916" s="110"/>
      <c r="R916" s="110"/>
      <c r="S916" s="110"/>
      <c r="T916" s="110"/>
      <c r="U916" s="110"/>
      <c r="V916" s="110"/>
      <c r="W916" s="110"/>
      <c r="X916" s="110"/>
      <c r="Y916" s="110"/>
      <c r="Z916" s="110"/>
      <c r="AA916" s="110"/>
    </row>
    <row r="917" spans="12:27" s="113" customFormat="1" ht="15.95" customHeight="1">
      <c r="L917" s="172"/>
      <c r="M917" s="172"/>
      <c r="N917" s="172"/>
      <c r="O917" s="172"/>
      <c r="P917" s="110"/>
      <c r="Q917" s="110"/>
      <c r="R917" s="110"/>
      <c r="S917" s="110"/>
      <c r="T917" s="110"/>
      <c r="U917" s="110"/>
      <c r="V917" s="110"/>
      <c r="W917" s="110"/>
      <c r="X917" s="110"/>
      <c r="Y917" s="110"/>
      <c r="Z917" s="110"/>
      <c r="AA917" s="110"/>
    </row>
    <row r="918" spans="12:27" s="113" customFormat="1" ht="15.95" customHeight="1">
      <c r="L918" s="172"/>
      <c r="M918" s="172"/>
      <c r="N918" s="172"/>
      <c r="O918" s="172"/>
      <c r="P918" s="110"/>
      <c r="Q918" s="110"/>
      <c r="R918" s="110"/>
      <c r="S918" s="110"/>
      <c r="T918" s="110"/>
      <c r="U918" s="110"/>
      <c r="V918" s="110"/>
      <c r="W918" s="110"/>
      <c r="X918" s="110"/>
      <c r="Y918" s="110"/>
      <c r="Z918" s="110"/>
      <c r="AA918" s="110"/>
    </row>
    <row r="919" spans="12:27" s="113" customFormat="1" ht="15.95" customHeight="1">
      <c r="L919" s="172"/>
      <c r="M919" s="172"/>
      <c r="N919" s="172"/>
      <c r="O919" s="172"/>
      <c r="P919" s="110"/>
      <c r="Q919" s="110"/>
      <c r="R919" s="110"/>
      <c r="S919" s="110"/>
      <c r="T919" s="110"/>
      <c r="U919" s="110"/>
      <c r="V919" s="110"/>
      <c r="W919" s="110"/>
      <c r="X919" s="110"/>
      <c r="Y919" s="110"/>
      <c r="Z919" s="110"/>
      <c r="AA919" s="110"/>
    </row>
    <row r="920" spans="12:27" s="113" customFormat="1" ht="15.95" customHeight="1">
      <c r="L920" s="172"/>
      <c r="M920" s="172"/>
      <c r="N920" s="172"/>
      <c r="O920" s="172"/>
      <c r="P920" s="110"/>
      <c r="Q920" s="110"/>
      <c r="R920" s="110"/>
      <c r="S920" s="110"/>
      <c r="T920" s="110"/>
      <c r="U920" s="110"/>
      <c r="V920" s="110"/>
      <c r="W920" s="110"/>
      <c r="X920" s="110"/>
      <c r="Y920" s="110"/>
      <c r="Z920" s="110"/>
      <c r="AA920" s="110"/>
    </row>
    <row r="921" spans="12:27" s="113" customFormat="1" ht="15.95" customHeight="1">
      <c r="L921" s="172"/>
      <c r="M921" s="172"/>
      <c r="N921" s="172"/>
      <c r="O921" s="172"/>
      <c r="P921" s="110"/>
      <c r="Q921" s="110"/>
      <c r="R921" s="110"/>
      <c r="S921" s="110"/>
      <c r="T921" s="110"/>
      <c r="U921" s="110"/>
      <c r="V921" s="110"/>
      <c r="W921" s="110"/>
      <c r="X921" s="110"/>
      <c r="Y921" s="110"/>
      <c r="Z921" s="110"/>
      <c r="AA921" s="110"/>
    </row>
    <row r="922" spans="12:27" s="113" customFormat="1" ht="15.95" customHeight="1">
      <c r="L922" s="172"/>
      <c r="M922" s="172"/>
      <c r="N922" s="172"/>
      <c r="O922" s="172"/>
      <c r="P922" s="110"/>
      <c r="Q922" s="110"/>
      <c r="R922" s="110"/>
      <c r="S922" s="110"/>
      <c r="T922" s="110"/>
      <c r="U922" s="110"/>
      <c r="V922" s="110"/>
      <c r="W922" s="110"/>
      <c r="X922" s="110"/>
      <c r="Y922" s="110"/>
      <c r="Z922" s="110"/>
      <c r="AA922" s="110"/>
    </row>
    <row r="923" spans="12:27" s="113" customFormat="1" ht="15.95" customHeight="1">
      <c r="L923" s="172"/>
      <c r="M923" s="172"/>
      <c r="N923" s="172"/>
      <c r="O923" s="172"/>
      <c r="P923" s="110"/>
      <c r="Q923" s="110"/>
      <c r="R923" s="110"/>
      <c r="S923" s="110"/>
      <c r="T923" s="110"/>
      <c r="U923" s="110"/>
      <c r="V923" s="110"/>
      <c r="W923" s="110"/>
      <c r="X923" s="110"/>
      <c r="Y923" s="110"/>
      <c r="Z923" s="110"/>
      <c r="AA923" s="110"/>
    </row>
    <row r="924" spans="12:27" s="113" customFormat="1" ht="15.95" customHeight="1">
      <c r="L924" s="172"/>
      <c r="M924" s="172"/>
      <c r="N924" s="172"/>
      <c r="O924" s="172"/>
      <c r="P924" s="110"/>
      <c r="Q924" s="110"/>
      <c r="R924" s="110"/>
      <c r="S924" s="110"/>
      <c r="T924" s="110"/>
      <c r="U924" s="110"/>
      <c r="V924" s="110"/>
      <c r="W924" s="110"/>
      <c r="X924" s="110"/>
      <c r="Y924" s="110"/>
      <c r="Z924" s="110"/>
      <c r="AA924" s="110"/>
    </row>
    <row r="925" spans="12:27" s="113" customFormat="1" ht="15.95" customHeight="1">
      <c r="L925" s="172"/>
      <c r="M925" s="172"/>
      <c r="N925" s="172"/>
      <c r="O925" s="172"/>
      <c r="P925" s="110"/>
      <c r="Q925" s="110"/>
      <c r="R925" s="110"/>
      <c r="S925" s="110"/>
      <c r="T925" s="110"/>
      <c r="U925" s="110"/>
      <c r="V925" s="110"/>
      <c r="W925" s="110"/>
      <c r="X925" s="110"/>
      <c r="Y925" s="110"/>
      <c r="Z925" s="110"/>
      <c r="AA925" s="110"/>
    </row>
    <row r="926" spans="12:27" s="113" customFormat="1" ht="15.95" customHeight="1">
      <c r="L926" s="172"/>
      <c r="M926" s="172"/>
      <c r="N926" s="172"/>
      <c r="O926" s="172"/>
      <c r="P926" s="110"/>
      <c r="Q926" s="110"/>
      <c r="R926" s="110"/>
      <c r="S926" s="110"/>
      <c r="T926" s="110"/>
      <c r="U926" s="110"/>
      <c r="V926" s="110"/>
      <c r="W926" s="110"/>
      <c r="X926" s="110"/>
      <c r="Y926" s="110"/>
      <c r="Z926" s="110"/>
      <c r="AA926" s="110"/>
    </row>
    <row r="927" spans="12:27" s="113" customFormat="1" ht="15.95" customHeight="1">
      <c r="L927" s="172"/>
      <c r="M927" s="172"/>
      <c r="N927" s="172"/>
      <c r="O927" s="172"/>
      <c r="P927" s="110"/>
      <c r="Q927" s="110"/>
      <c r="R927" s="110"/>
      <c r="S927" s="110"/>
      <c r="T927" s="110"/>
      <c r="U927" s="110"/>
      <c r="V927" s="110"/>
      <c r="W927" s="110"/>
      <c r="X927" s="110"/>
      <c r="Y927" s="110"/>
      <c r="Z927" s="110"/>
      <c r="AA927" s="110"/>
    </row>
    <row r="928" spans="12:27" s="113" customFormat="1" ht="15.95" customHeight="1">
      <c r="L928" s="172"/>
      <c r="M928" s="172"/>
      <c r="N928" s="172"/>
      <c r="O928" s="172"/>
      <c r="P928" s="110"/>
      <c r="Q928" s="110"/>
      <c r="R928" s="110"/>
      <c r="S928" s="110"/>
      <c r="T928" s="110"/>
      <c r="U928" s="110"/>
      <c r="V928" s="110"/>
      <c r="W928" s="110"/>
      <c r="X928" s="110"/>
      <c r="Y928" s="110"/>
      <c r="Z928" s="110"/>
      <c r="AA928" s="110"/>
    </row>
    <row r="929" spans="12:27" s="113" customFormat="1" ht="15.95" customHeight="1">
      <c r="L929" s="172"/>
      <c r="M929" s="172"/>
      <c r="N929" s="172"/>
      <c r="O929" s="172"/>
      <c r="P929" s="110"/>
      <c r="Q929" s="110"/>
      <c r="R929" s="110"/>
      <c r="S929" s="110"/>
      <c r="T929" s="110"/>
      <c r="U929" s="110"/>
      <c r="V929" s="110"/>
      <c r="W929" s="110"/>
      <c r="X929" s="110"/>
      <c r="Y929" s="110"/>
      <c r="Z929" s="110"/>
      <c r="AA929" s="110"/>
    </row>
    <row r="930" spans="12:27" s="113" customFormat="1" ht="15.95" customHeight="1">
      <c r="L930" s="172"/>
      <c r="M930" s="172"/>
      <c r="N930" s="172"/>
      <c r="O930" s="172"/>
      <c r="P930" s="110"/>
      <c r="Q930" s="110"/>
      <c r="R930" s="110"/>
      <c r="S930" s="110"/>
      <c r="T930" s="110"/>
      <c r="U930" s="110"/>
      <c r="V930" s="110"/>
      <c r="W930" s="110"/>
      <c r="X930" s="110"/>
      <c r="Y930" s="110"/>
      <c r="Z930" s="110"/>
      <c r="AA930" s="110"/>
    </row>
    <row r="931" spans="12:27" s="113" customFormat="1" ht="15.95" customHeight="1">
      <c r="L931" s="172"/>
      <c r="M931" s="172"/>
      <c r="N931" s="172"/>
      <c r="O931" s="172"/>
      <c r="P931" s="110"/>
      <c r="Q931" s="110"/>
      <c r="R931" s="110"/>
      <c r="S931" s="110"/>
      <c r="T931" s="110"/>
      <c r="U931" s="110"/>
      <c r="V931" s="110"/>
      <c r="W931" s="110"/>
      <c r="X931" s="110"/>
      <c r="Y931" s="110"/>
      <c r="Z931" s="110"/>
      <c r="AA931" s="110"/>
    </row>
    <row r="932" spans="12:27" s="113" customFormat="1" ht="15.95" customHeight="1">
      <c r="L932" s="172"/>
      <c r="M932" s="172"/>
      <c r="N932" s="172"/>
      <c r="O932" s="172"/>
      <c r="P932" s="110"/>
      <c r="Q932" s="110"/>
      <c r="R932" s="110"/>
      <c r="S932" s="110"/>
      <c r="T932" s="110"/>
      <c r="U932" s="110"/>
      <c r="V932" s="110"/>
      <c r="W932" s="110"/>
      <c r="X932" s="110"/>
      <c r="Y932" s="110"/>
      <c r="Z932" s="110"/>
      <c r="AA932" s="110"/>
    </row>
    <row r="933" spans="12:27" s="113" customFormat="1" ht="15.95" customHeight="1">
      <c r="L933" s="172"/>
      <c r="M933" s="172"/>
      <c r="N933" s="172"/>
      <c r="O933" s="172"/>
      <c r="P933" s="110"/>
      <c r="Q933" s="110"/>
      <c r="R933" s="110"/>
      <c r="S933" s="110"/>
      <c r="T933" s="110"/>
      <c r="U933" s="110"/>
      <c r="V933" s="110"/>
      <c r="W933" s="110"/>
      <c r="X933" s="110"/>
      <c r="Y933" s="110"/>
      <c r="Z933" s="110"/>
      <c r="AA933" s="110"/>
    </row>
    <row r="934" spans="12:27" s="113" customFormat="1" ht="15.95" customHeight="1">
      <c r="L934" s="172"/>
      <c r="M934" s="172"/>
      <c r="N934" s="172"/>
      <c r="O934" s="172"/>
      <c r="P934" s="110"/>
      <c r="Q934" s="110"/>
      <c r="R934" s="110"/>
      <c r="S934" s="110"/>
      <c r="T934" s="110"/>
      <c r="U934" s="110"/>
      <c r="V934" s="110"/>
      <c r="W934" s="110"/>
      <c r="X934" s="110"/>
      <c r="Y934" s="110"/>
      <c r="Z934" s="110"/>
      <c r="AA934" s="110"/>
    </row>
    <row r="935" spans="12:27" s="113" customFormat="1" ht="15.95" customHeight="1">
      <c r="L935" s="172"/>
      <c r="M935" s="172"/>
      <c r="N935" s="172"/>
      <c r="O935" s="172"/>
      <c r="P935" s="110"/>
      <c r="Q935" s="110"/>
      <c r="R935" s="110"/>
      <c r="S935" s="110"/>
      <c r="T935" s="110"/>
      <c r="U935" s="110"/>
      <c r="V935" s="110"/>
      <c r="W935" s="110"/>
      <c r="X935" s="110"/>
      <c r="Y935" s="110"/>
      <c r="Z935" s="110"/>
      <c r="AA935" s="110"/>
    </row>
    <row r="936" spans="12:27" s="113" customFormat="1" ht="15.95" customHeight="1">
      <c r="L936" s="172"/>
      <c r="M936" s="172"/>
      <c r="N936" s="172"/>
      <c r="O936" s="172"/>
      <c r="P936" s="110"/>
      <c r="Q936" s="110"/>
      <c r="R936" s="110"/>
      <c r="S936" s="110"/>
      <c r="T936" s="110"/>
      <c r="U936" s="110"/>
      <c r="V936" s="110"/>
      <c r="W936" s="110"/>
      <c r="X936" s="110"/>
      <c r="Y936" s="110"/>
      <c r="Z936" s="110"/>
      <c r="AA936" s="110"/>
    </row>
    <row r="937" spans="12:27" s="113" customFormat="1" ht="15.95" customHeight="1">
      <c r="L937" s="172"/>
      <c r="M937" s="172"/>
      <c r="N937" s="172"/>
      <c r="O937" s="172"/>
      <c r="P937" s="110"/>
      <c r="Q937" s="110"/>
      <c r="R937" s="110"/>
      <c r="S937" s="110"/>
      <c r="T937" s="110"/>
      <c r="U937" s="110"/>
      <c r="V937" s="110"/>
      <c r="W937" s="110"/>
      <c r="X937" s="110"/>
      <c r="Y937" s="110"/>
      <c r="Z937" s="110"/>
      <c r="AA937" s="110"/>
    </row>
    <row r="938" spans="12:27" s="113" customFormat="1" ht="15.95" customHeight="1">
      <c r="L938" s="172"/>
      <c r="M938" s="172"/>
      <c r="N938" s="172"/>
      <c r="O938" s="172"/>
      <c r="P938" s="110"/>
      <c r="Q938" s="110"/>
      <c r="R938" s="110"/>
      <c r="S938" s="110"/>
      <c r="T938" s="110"/>
      <c r="U938" s="110"/>
      <c r="V938" s="110"/>
      <c r="W938" s="110"/>
      <c r="X938" s="110"/>
      <c r="Y938" s="110"/>
      <c r="Z938" s="110"/>
      <c r="AA938" s="110"/>
    </row>
    <row r="939" spans="12:27" s="113" customFormat="1" ht="15.95" customHeight="1">
      <c r="L939" s="172"/>
      <c r="M939" s="172"/>
      <c r="N939" s="172"/>
      <c r="O939" s="172"/>
      <c r="P939" s="110"/>
      <c r="Q939" s="110"/>
      <c r="R939" s="110"/>
      <c r="S939" s="110"/>
      <c r="T939" s="110"/>
      <c r="U939" s="110"/>
      <c r="V939" s="110"/>
      <c r="W939" s="110"/>
      <c r="X939" s="110"/>
      <c r="Y939" s="110"/>
      <c r="Z939" s="110"/>
      <c r="AA939" s="110"/>
    </row>
    <row r="940" spans="12:27" s="113" customFormat="1" ht="15.95" customHeight="1">
      <c r="L940" s="172"/>
      <c r="M940" s="172"/>
      <c r="N940" s="172"/>
      <c r="O940" s="172"/>
      <c r="P940" s="110"/>
      <c r="Q940" s="110"/>
      <c r="R940" s="110"/>
      <c r="S940" s="110"/>
      <c r="T940" s="110"/>
      <c r="U940" s="110"/>
      <c r="V940" s="110"/>
      <c r="W940" s="110"/>
      <c r="X940" s="110"/>
      <c r="Y940" s="110"/>
      <c r="Z940" s="110"/>
      <c r="AA940" s="110"/>
    </row>
    <row r="941" spans="12:27" s="113" customFormat="1" ht="15.95" customHeight="1">
      <c r="L941" s="172"/>
      <c r="M941" s="172"/>
      <c r="N941" s="172"/>
      <c r="O941" s="172"/>
      <c r="P941" s="110"/>
      <c r="Q941" s="110"/>
      <c r="R941" s="110"/>
      <c r="S941" s="110"/>
      <c r="T941" s="110"/>
      <c r="U941" s="110"/>
      <c r="V941" s="110"/>
      <c r="W941" s="110"/>
      <c r="X941" s="110"/>
      <c r="Y941" s="110"/>
      <c r="Z941" s="110"/>
      <c r="AA941" s="110"/>
    </row>
    <row r="942" spans="12:27" s="113" customFormat="1" ht="15.95" customHeight="1">
      <c r="L942" s="172"/>
      <c r="M942" s="172"/>
      <c r="N942" s="172"/>
      <c r="O942" s="172"/>
      <c r="P942" s="110"/>
      <c r="Q942" s="110"/>
      <c r="R942" s="110"/>
      <c r="S942" s="110"/>
      <c r="T942" s="110"/>
      <c r="U942" s="110"/>
      <c r="V942" s="110"/>
      <c r="W942" s="110"/>
      <c r="X942" s="110"/>
      <c r="Y942" s="110"/>
      <c r="Z942" s="110"/>
      <c r="AA942" s="110"/>
    </row>
    <row r="943" spans="12:27" s="113" customFormat="1" ht="15.95" customHeight="1">
      <c r="L943" s="172"/>
      <c r="M943" s="172"/>
      <c r="N943" s="172"/>
      <c r="O943" s="172"/>
      <c r="P943" s="110"/>
      <c r="Q943" s="110"/>
      <c r="R943" s="110"/>
      <c r="S943" s="110"/>
      <c r="T943" s="110"/>
      <c r="U943" s="110"/>
      <c r="V943" s="110"/>
      <c r="W943" s="110"/>
      <c r="X943" s="110"/>
      <c r="Y943" s="110"/>
      <c r="Z943" s="110"/>
      <c r="AA943" s="110"/>
    </row>
    <row r="944" spans="12:27" s="113" customFormat="1" ht="15.95" customHeight="1">
      <c r="L944" s="172"/>
      <c r="M944" s="172"/>
      <c r="N944" s="172"/>
      <c r="O944" s="172"/>
      <c r="P944" s="110"/>
      <c r="Q944" s="110"/>
      <c r="R944" s="110"/>
      <c r="S944" s="110"/>
      <c r="T944" s="110"/>
      <c r="U944" s="110"/>
      <c r="V944" s="110"/>
      <c r="W944" s="110"/>
      <c r="X944" s="110"/>
      <c r="Y944" s="110"/>
      <c r="Z944" s="110"/>
      <c r="AA944" s="110"/>
    </row>
    <row r="945" spans="12:27" s="113" customFormat="1" ht="15.95" customHeight="1">
      <c r="L945" s="172"/>
      <c r="M945" s="172"/>
      <c r="N945" s="172"/>
      <c r="O945" s="172"/>
      <c r="P945" s="110"/>
      <c r="Q945" s="110"/>
      <c r="R945" s="110"/>
      <c r="S945" s="110"/>
      <c r="T945" s="110"/>
      <c r="U945" s="110"/>
      <c r="V945" s="110"/>
      <c r="W945" s="110"/>
      <c r="X945" s="110"/>
      <c r="Y945" s="110"/>
      <c r="Z945" s="110"/>
      <c r="AA945" s="110"/>
    </row>
    <row r="946" spans="12:27" s="113" customFormat="1" ht="15.95" customHeight="1">
      <c r="L946" s="172"/>
      <c r="M946" s="172"/>
      <c r="N946" s="172"/>
      <c r="O946" s="172"/>
      <c r="P946" s="110"/>
      <c r="Q946" s="110"/>
      <c r="R946" s="110"/>
      <c r="S946" s="110"/>
      <c r="T946" s="110"/>
      <c r="U946" s="110"/>
      <c r="V946" s="110"/>
      <c r="W946" s="110"/>
      <c r="X946" s="110"/>
      <c r="Y946" s="110"/>
      <c r="Z946" s="110"/>
      <c r="AA946" s="110"/>
    </row>
    <row r="947" spans="12:27" s="113" customFormat="1" ht="15.95" customHeight="1">
      <c r="L947" s="172"/>
      <c r="M947" s="172"/>
      <c r="N947" s="172"/>
      <c r="O947" s="172"/>
      <c r="P947" s="110"/>
      <c r="Q947" s="110"/>
      <c r="R947" s="110"/>
      <c r="S947" s="110"/>
      <c r="T947" s="110"/>
      <c r="U947" s="110"/>
      <c r="V947" s="110"/>
      <c r="W947" s="110"/>
      <c r="X947" s="110"/>
      <c r="Y947" s="110"/>
      <c r="Z947" s="110"/>
      <c r="AA947" s="110"/>
    </row>
    <row r="948" spans="12:27" s="113" customFormat="1" ht="15.95" customHeight="1">
      <c r="L948" s="172"/>
      <c r="M948" s="172"/>
      <c r="N948" s="172"/>
      <c r="O948" s="172"/>
      <c r="P948" s="110"/>
      <c r="Q948" s="110"/>
      <c r="R948" s="110"/>
      <c r="S948" s="110"/>
      <c r="T948" s="110"/>
      <c r="U948" s="110"/>
      <c r="V948" s="110"/>
      <c r="W948" s="110"/>
      <c r="X948" s="110"/>
      <c r="Y948" s="110"/>
      <c r="Z948" s="110"/>
      <c r="AA948" s="110"/>
    </row>
    <row r="949" spans="12:27" s="113" customFormat="1" ht="15.95" customHeight="1">
      <c r="L949" s="172"/>
      <c r="M949" s="172"/>
      <c r="N949" s="172"/>
      <c r="O949" s="172"/>
      <c r="P949" s="110"/>
      <c r="Q949" s="110"/>
      <c r="R949" s="110"/>
      <c r="S949" s="110"/>
      <c r="T949" s="110"/>
      <c r="U949" s="110"/>
      <c r="V949" s="110"/>
      <c r="W949" s="110"/>
      <c r="X949" s="110"/>
      <c r="Y949" s="110"/>
      <c r="Z949" s="110"/>
      <c r="AA949" s="110"/>
    </row>
    <row r="950" spans="12:27" s="113" customFormat="1" ht="15.95" customHeight="1">
      <c r="L950" s="172"/>
      <c r="M950" s="172"/>
      <c r="N950" s="172"/>
      <c r="O950" s="172"/>
      <c r="P950" s="110"/>
      <c r="Q950" s="110"/>
      <c r="R950" s="110"/>
      <c r="S950" s="110"/>
      <c r="T950" s="110"/>
      <c r="U950" s="110"/>
      <c r="V950" s="110"/>
      <c r="W950" s="110"/>
      <c r="X950" s="110"/>
      <c r="Y950" s="110"/>
      <c r="Z950" s="110"/>
      <c r="AA950" s="110"/>
    </row>
    <row r="951" spans="12:27" s="113" customFormat="1" ht="15.95" customHeight="1">
      <c r="L951" s="172"/>
      <c r="M951" s="172"/>
      <c r="N951" s="172"/>
      <c r="O951" s="172"/>
      <c r="P951" s="110"/>
      <c r="Q951" s="110"/>
      <c r="R951" s="110"/>
      <c r="S951" s="110"/>
      <c r="T951" s="110"/>
      <c r="U951" s="110"/>
      <c r="V951" s="110"/>
      <c r="W951" s="110"/>
      <c r="X951" s="110"/>
      <c r="Y951" s="110"/>
      <c r="Z951" s="110"/>
      <c r="AA951" s="110"/>
    </row>
    <row r="952" spans="12:27" s="113" customFormat="1" ht="15.95" customHeight="1">
      <c r="L952" s="172"/>
      <c r="M952" s="172"/>
      <c r="N952" s="172"/>
      <c r="O952" s="172"/>
      <c r="P952" s="110"/>
      <c r="Q952" s="110"/>
      <c r="R952" s="110"/>
      <c r="S952" s="110"/>
      <c r="T952" s="110"/>
      <c r="U952" s="110"/>
      <c r="V952" s="110"/>
      <c r="W952" s="110"/>
      <c r="X952" s="110"/>
      <c r="Y952" s="110"/>
      <c r="Z952" s="110"/>
      <c r="AA952" s="110"/>
    </row>
    <row r="953" spans="12:27" s="113" customFormat="1" ht="15.95" customHeight="1">
      <c r="L953" s="172"/>
      <c r="M953" s="172"/>
      <c r="N953" s="172"/>
      <c r="O953" s="172"/>
      <c r="P953" s="110"/>
      <c r="Q953" s="110"/>
      <c r="R953" s="110"/>
      <c r="S953" s="110"/>
      <c r="T953" s="110"/>
      <c r="U953" s="110"/>
      <c r="V953" s="110"/>
      <c r="W953" s="110"/>
      <c r="X953" s="110"/>
      <c r="Y953" s="110"/>
      <c r="Z953" s="110"/>
      <c r="AA953" s="110"/>
    </row>
    <row r="954" spans="12:27" s="113" customFormat="1" ht="15.95" customHeight="1">
      <c r="L954" s="172"/>
      <c r="M954" s="172"/>
      <c r="N954" s="172"/>
      <c r="O954" s="172"/>
      <c r="P954" s="110"/>
      <c r="Q954" s="110"/>
      <c r="R954" s="110"/>
      <c r="S954" s="110"/>
      <c r="T954" s="110"/>
      <c r="U954" s="110"/>
      <c r="V954" s="110"/>
      <c r="W954" s="110"/>
      <c r="X954" s="110"/>
      <c r="Y954" s="110"/>
      <c r="Z954" s="110"/>
      <c r="AA954" s="110"/>
    </row>
    <row r="955" spans="12:27" s="113" customFormat="1" ht="15.95" customHeight="1">
      <c r="L955" s="172"/>
      <c r="M955" s="172"/>
      <c r="N955" s="172"/>
      <c r="O955" s="172"/>
      <c r="P955" s="110"/>
      <c r="Q955" s="110"/>
      <c r="R955" s="110"/>
      <c r="S955" s="110"/>
      <c r="T955" s="110"/>
      <c r="U955" s="110"/>
      <c r="V955" s="110"/>
      <c r="W955" s="110"/>
      <c r="X955" s="110"/>
      <c r="Y955" s="110"/>
      <c r="Z955" s="110"/>
      <c r="AA955" s="110"/>
    </row>
    <row r="956" spans="12:27" s="113" customFormat="1" ht="15.95" customHeight="1">
      <c r="L956" s="172"/>
      <c r="M956" s="172"/>
      <c r="N956" s="172"/>
      <c r="O956" s="172"/>
      <c r="P956" s="110"/>
      <c r="Q956" s="110"/>
      <c r="R956" s="110"/>
      <c r="S956" s="110"/>
      <c r="T956" s="110"/>
      <c r="U956" s="110"/>
      <c r="V956" s="110"/>
      <c r="W956" s="110"/>
      <c r="X956" s="110"/>
      <c r="Y956" s="110"/>
      <c r="Z956" s="110"/>
      <c r="AA956" s="110"/>
    </row>
    <row r="957" spans="12:27" s="113" customFormat="1" ht="15.95" customHeight="1">
      <c r="L957" s="172"/>
      <c r="M957" s="172"/>
      <c r="N957" s="172"/>
      <c r="O957" s="172"/>
      <c r="P957" s="110"/>
      <c r="Q957" s="110"/>
      <c r="R957" s="110"/>
      <c r="S957" s="110"/>
      <c r="T957" s="110"/>
      <c r="U957" s="110"/>
      <c r="V957" s="110"/>
      <c r="W957" s="110"/>
      <c r="X957" s="110"/>
      <c r="Y957" s="110"/>
      <c r="Z957" s="110"/>
      <c r="AA957" s="110"/>
    </row>
    <row r="958" spans="12:27" s="113" customFormat="1" ht="15.95" customHeight="1">
      <c r="L958" s="172"/>
      <c r="M958" s="172"/>
      <c r="N958" s="172"/>
      <c r="O958" s="172"/>
      <c r="P958" s="110"/>
      <c r="Q958" s="110"/>
      <c r="R958" s="110"/>
      <c r="S958" s="110"/>
      <c r="T958" s="110"/>
      <c r="U958" s="110"/>
      <c r="V958" s="110"/>
      <c r="W958" s="110"/>
      <c r="X958" s="110"/>
      <c r="Y958" s="110"/>
      <c r="Z958" s="110"/>
      <c r="AA958" s="110"/>
    </row>
    <row r="959" spans="12:27" s="113" customFormat="1" ht="15.95" customHeight="1">
      <c r="L959" s="172"/>
      <c r="M959" s="172"/>
      <c r="N959" s="172"/>
      <c r="O959" s="172"/>
      <c r="P959" s="110"/>
      <c r="Q959" s="110"/>
      <c r="R959" s="110"/>
      <c r="S959" s="110"/>
      <c r="T959" s="110"/>
      <c r="U959" s="110"/>
      <c r="V959" s="110"/>
      <c r="W959" s="110"/>
      <c r="X959" s="110"/>
      <c r="Y959" s="110"/>
      <c r="Z959" s="110"/>
      <c r="AA959" s="110"/>
    </row>
    <row r="960" spans="12:27" s="113" customFormat="1" ht="15.95" customHeight="1">
      <c r="L960" s="172"/>
      <c r="M960" s="172"/>
      <c r="N960" s="172"/>
      <c r="O960" s="172"/>
      <c r="P960" s="110"/>
      <c r="Q960" s="110"/>
      <c r="R960" s="110"/>
      <c r="S960" s="110"/>
      <c r="T960" s="110"/>
      <c r="U960" s="110"/>
      <c r="V960" s="110"/>
      <c r="W960" s="110"/>
      <c r="X960" s="110"/>
      <c r="Y960" s="110"/>
      <c r="Z960" s="110"/>
      <c r="AA960" s="110"/>
    </row>
    <row r="961" spans="12:27" s="113" customFormat="1" ht="15.95" customHeight="1">
      <c r="L961" s="172"/>
      <c r="M961" s="172"/>
      <c r="N961" s="172"/>
      <c r="O961" s="172"/>
      <c r="P961" s="110"/>
      <c r="Q961" s="110"/>
      <c r="R961" s="110"/>
      <c r="S961" s="110"/>
      <c r="T961" s="110"/>
      <c r="U961" s="110"/>
      <c r="V961" s="110"/>
      <c r="W961" s="110"/>
      <c r="X961" s="110"/>
      <c r="Y961" s="110"/>
      <c r="Z961" s="110"/>
      <c r="AA961" s="110"/>
    </row>
    <row r="962" spans="12:27" s="113" customFormat="1" ht="15.95" customHeight="1">
      <c r="L962" s="172"/>
      <c r="M962" s="172"/>
      <c r="N962" s="172"/>
      <c r="O962" s="172"/>
      <c r="P962" s="110"/>
      <c r="Q962" s="110"/>
      <c r="R962" s="110"/>
      <c r="S962" s="110"/>
      <c r="T962" s="110"/>
      <c r="U962" s="110"/>
      <c r="V962" s="110"/>
      <c r="W962" s="110"/>
      <c r="X962" s="110"/>
      <c r="Y962" s="110"/>
      <c r="Z962" s="110"/>
      <c r="AA962" s="110"/>
    </row>
    <row r="963" spans="12:27" s="113" customFormat="1" ht="15.95" customHeight="1">
      <c r="L963" s="172"/>
      <c r="M963" s="172"/>
      <c r="N963" s="172"/>
      <c r="O963" s="172"/>
      <c r="P963" s="110"/>
      <c r="Q963" s="110"/>
      <c r="R963" s="110"/>
      <c r="S963" s="110"/>
      <c r="T963" s="110"/>
      <c r="U963" s="110"/>
      <c r="V963" s="110"/>
      <c r="W963" s="110"/>
      <c r="X963" s="110"/>
      <c r="Y963" s="110"/>
      <c r="Z963" s="110"/>
      <c r="AA963" s="110"/>
    </row>
    <row r="964" spans="12:27" s="113" customFormat="1" ht="15.95" customHeight="1">
      <c r="L964" s="172"/>
      <c r="M964" s="172"/>
      <c r="N964" s="172"/>
      <c r="O964" s="172"/>
      <c r="P964" s="110"/>
      <c r="Q964" s="110"/>
      <c r="R964" s="110"/>
      <c r="S964" s="110"/>
      <c r="T964" s="110"/>
      <c r="U964" s="110"/>
      <c r="V964" s="110"/>
      <c r="W964" s="110"/>
      <c r="X964" s="110"/>
      <c r="Y964" s="110"/>
      <c r="Z964" s="110"/>
      <c r="AA964" s="110"/>
    </row>
    <row r="965" spans="12:27" s="113" customFormat="1" ht="15.95" customHeight="1">
      <c r="L965" s="172"/>
      <c r="M965" s="172"/>
      <c r="N965" s="172"/>
      <c r="O965" s="172"/>
      <c r="P965" s="110"/>
      <c r="Q965" s="110"/>
      <c r="R965" s="110"/>
      <c r="S965" s="110"/>
      <c r="T965" s="110"/>
      <c r="U965" s="110"/>
      <c r="V965" s="110"/>
      <c r="W965" s="110"/>
      <c r="X965" s="110"/>
      <c r="Y965" s="110"/>
      <c r="Z965" s="110"/>
      <c r="AA965" s="110"/>
    </row>
    <row r="966" spans="12:27" s="113" customFormat="1" ht="15.95" customHeight="1">
      <c r="L966" s="172"/>
      <c r="M966" s="172"/>
      <c r="N966" s="172"/>
      <c r="O966" s="172"/>
      <c r="P966" s="110"/>
      <c r="Q966" s="110"/>
      <c r="R966" s="110"/>
      <c r="S966" s="110"/>
      <c r="T966" s="110"/>
      <c r="U966" s="110"/>
      <c r="V966" s="110"/>
      <c r="W966" s="110"/>
      <c r="X966" s="110"/>
      <c r="Y966" s="110"/>
      <c r="Z966" s="110"/>
      <c r="AA966" s="110"/>
    </row>
    <row r="967" spans="12:27" s="113" customFormat="1" ht="15.95" customHeight="1">
      <c r="L967" s="172"/>
      <c r="M967" s="172"/>
      <c r="N967" s="172"/>
      <c r="O967" s="172"/>
      <c r="P967" s="110"/>
      <c r="Q967" s="110"/>
      <c r="R967" s="110"/>
      <c r="S967" s="110"/>
      <c r="T967" s="110"/>
      <c r="U967" s="110"/>
      <c r="V967" s="110"/>
      <c r="W967" s="110"/>
      <c r="X967" s="110"/>
      <c r="Y967" s="110"/>
      <c r="Z967" s="110"/>
      <c r="AA967" s="110"/>
    </row>
    <row r="968" spans="12:27" s="113" customFormat="1" ht="15.95" customHeight="1">
      <c r="L968" s="172"/>
      <c r="M968" s="172"/>
      <c r="N968" s="172"/>
      <c r="O968" s="172"/>
      <c r="P968" s="110"/>
      <c r="Q968" s="110"/>
      <c r="R968" s="110"/>
      <c r="S968" s="110"/>
      <c r="T968" s="110"/>
      <c r="U968" s="110"/>
      <c r="V968" s="110"/>
      <c r="W968" s="110"/>
      <c r="X968" s="110"/>
      <c r="Y968" s="110"/>
      <c r="Z968" s="110"/>
      <c r="AA968" s="110"/>
    </row>
    <row r="969" spans="12:27" s="113" customFormat="1" ht="15.95" customHeight="1">
      <c r="L969" s="172"/>
      <c r="M969" s="172"/>
      <c r="N969" s="172"/>
      <c r="O969" s="172"/>
      <c r="P969" s="110"/>
      <c r="Q969" s="110"/>
      <c r="R969" s="110"/>
      <c r="S969" s="110"/>
      <c r="T969" s="110"/>
      <c r="U969" s="110"/>
      <c r="V969" s="110"/>
      <c r="W969" s="110"/>
      <c r="X969" s="110"/>
      <c r="Y969" s="110"/>
      <c r="Z969" s="110"/>
      <c r="AA969" s="110"/>
    </row>
    <row r="970" spans="12:27" s="113" customFormat="1" ht="15.95" customHeight="1">
      <c r="L970" s="172"/>
      <c r="M970" s="172"/>
      <c r="N970" s="172"/>
      <c r="O970" s="172"/>
      <c r="P970" s="110"/>
      <c r="Q970" s="110"/>
      <c r="R970" s="110"/>
      <c r="S970" s="110"/>
      <c r="T970" s="110"/>
      <c r="U970" s="110"/>
      <c r="V970" s="110"/>
      <c r="W970" s="110"/>
      <c r="X970" s="110"/>
      <c r="Y970" s="110"/>
      <c r="Z970" s="110"/>
      <c r="AA970" s="110"/>
    </row>
    <row r="971" spans="12:27" s="113" customFormat="1" ht="15.95" customHeight="1">
      <c r="L971" s="172"/>
      <c r="M971" s="172"/>
      <c r="N971" s="172"/>
      <c r="O971" s="172"/>
      <c r="P971" s="110"/>
      <c r="Q971" s="110"/>
      <c r="R971" s="110"/>
      <c r="S971" s="110"/>
      <c r="T971" s="110"/>
      <c r="U971" s="110"/>
      <c r="V971" s="110"/>
      <c r="W971" s="110"/>
      <c r="X971" s="110"/>
      <c r="Y971" s="110"/>
      <c r="Z971" s="110"/>
      <c r="AA971" s="110"/>
    </row>
    <row r="972" spans="12:27" s="113" customFormat="1" ht="15.95" customHeight="1">
      <c r="L972" s="172"/>
      <c r="M972" s="172"/>
      <c r="N972" s="172"/>
      <c r="O972" s="172"/>
      <c r="P972" s="110"/>
      <c r="Q972" s="110"/>
      <c r="R972" s="110"/>
      <c r="S972" s="110"/>
      <c r="T972" s="110"/>
      <c r="U972" s="110"/>
      <c r="V972" s="110"/>
      <c r="W972" s="110"/>
      <c r="X972" s="110"/>
      <c r="Y972" s="110"/>
      <c r="Z972" s="110"/>
      <c r="AA972" s="110"/>
    </row>
    <row r="973" spans="12:27" s="113" customFormat="1" ht="15.95" customHeight="1">
      <c r="L973" s="172"/>
      <c r="M973" s="172"/>
      <c r="N973" s="172"/>
      <c r="O973" s="172"/>
      <c r="P973" s="110"/>
      <c r="Q973" s="110"/>
      <c r="R973" s="110"/>
      <c r="S973" s="110"/>
      <c r="T973" s="110"/>
      <c r="U973" s="110"/>
      <c r="V973" s="110"/>
      <c r="W973" s="110"/>
      <c r="X973" s="110"/>
      <c r="Y973" s="110"/>
      <c r="Z973" s="110"/>
      <c r="AA973" s="110"/>
    </row>
    <row r="974" spans="12:27" s="113" customFormat="1" ht="15.95" customHeight="1">
      <c r="L974" s="172"/>
      <c r="M974" s="172"/>
      <c r="N974" s="172"/>
      <c r="O974" s="172"/>
      <c r="P974" s="110"/>
      <c r="Q974" s="110"/>
      <c r="R974" s="110"/>
      <c r="S974" s="110"/>
      <c r="T974" s="110"/>
      <c r="U974" s="110"/>
      <c r="V974" s="110"/>
      <c r="W974" s="110"/>
      <c r="X974" s="110"/>
      <c r="Y974" s="110"/>
      <c r="Z974" s="110"/>
      <c r="AA974" s="110"/>
    </row>
    <row r="975" spans="12:27" s="113" customFormat="1" ht="15.95" customHeight="1">
      <c r="L975" s="172"/>
      <c r="M975" s="172"/>
      <c r="N975" s="172"/>
      <c r="O975" s="172"/>
      <c r="P975" s="110"/>
      <c r="Q975" s="110"/>
      <c r="R975" s="110"/>
      <c r="S975" s="110"/>
      <c r="T975" s="110"/>
      <c r="U975" s="110"/>
      <c r="V975" s="110"/>
      <c r="W975" s="110"/>
      <c r="X975" s="110"/>
      <c r="Y975" s="110"/>
      <c r="Z975" s="110"/>
      <c r="AA975" s="110"/>
    </row>
    <row r="976" spans="12:27" s="113" customFormat="1" ht="15.95" customHeight="1">
      <c r="L976" s="172"/>
      <c r="M976" s="172"/>
      <c r="N976" s="172"/>
      <c r="O976" s="172"/>
      <c r="P976" s="110"/>
      <c r="Q976" s="110"/>
      <c r="R976" s="110"/>
      <c r="S976" s="110"/>
      <c r="T976" s="110"/>
      <c r="U976" s="110"/>
      <c r="V976" s="110"/>
      <c r="W976" s="110"/>
      <c r="X976" s="110"/>
      <c r="Y976" s="110"/>
      <c r="Z976" s="110"/>
      <c r="AA976" s="110"/>
    </row>
    <row r="977" spans="12:27" s="113" customFormat="1" ht="15.95" customHeight="1">
      <c r="L977" s="172"/>
      <c r="M977" s="172"/>
      <c r="N977" s="172"/>
      <c r="O977" s="172"/>
      <c r="P977" s="110"/>
      <c r="Q977" s="110"/>
      <c r="R977" s="110"/>
      <c r="S977" s="110"/>
      <c r="T977" s="110"/>
      <c r="U977" s="110"/>
      <c r="V977" s="110"/>
      <c r="W977" s="110"/>
      <c r="X977" s="110"/>
      <c r="Y977" s="110"/>
      <c r="Z977" s="110"/>
      <c r="AA977" s="110"/>
    </row>
    <row r="978" spans="12:27" s="113" customFormat="1" ht="15.95" customHeight="1">
      <c r="L978" s="172"/>
      <c r="M978" s="172"/>
      <c r="N978" s="172"/>
      <c r="O978" s="172"/>
      <c r="P978" s="110"/>
      <c r="Q978" s="110"/>
      <c r="R978" s="110"/>
      <c r="S978" s="110"/>
      <c r="T978" s="110"/>
      <c r="U978" s="110"/>
      <c r="V978" s="110"/>
      <c r="W978" s="110"/>
      <c r="X978" s="110"/>
      <c r="Y978" s="110"/>
      <c r="Z978" s="110"/>
      <c r="AA978" s="110"/>
    </row>
    <row r="979" spans="12:27" s="113" customFormat="1" ht="15.95" customHeight="1">
      <c r="L979" s="172"/>
      <c r="M979" s="172"/>
      <c r="N979" s="172"/>
      <c r="O979" s="172"/>
      <c r="P979" s="110"/>
      <c r="Q979" s="110"/>
      <c r="R979" s="110"/>
      <c r="S979" s="110"/>
      <c r="T979" s="110"/>
      <c r="U979" s="110"/>
      <c r="V979" s="110"/>
      <c r="W979" s="110"/>
      <c r="X979" s="110"/>
      <c r="Y979" s="110"/>
      <c r="Z979" s="110"/>
      <c r="AA979" s="110"/>
    </row>
    <row r="980" spans="12:27" s="113" customFormat="1" ht="15.95" customHeight="1">
      <c r="L980" s="172"/>
      <c r="M980" s="172"/>
      <c r="N980" s="172"/>
      <c r="O980" s="172"/>
      <c r="P980" s="110"/>
      <c r="Q980" s="110"/>
      <c r="R980" s="110"/>
      <c r="S980" s="110"/>
      <c r="T980" s="110"/>
      <c r="U980" s="110"/>
      <c r="V980" s="110"/>
      <c r="W980" s="110"/>
      <c r="X980" s="110"/>
      <c r="Y980" s="110"/>
      <c r="Z980" s="110"/>
      <c r="AA980" s="110"/>
    </row>
    <row r="981" spans="12:27" s="113" customFormat="1" ht="15.95" customHeight="1">
      <c r="L981" s="172"/>
      <c r="M981" s="172"/>
      <c r="N981" s="172"/>
      <c r="O981" s="172"/>
      <c r="P981" s="110"/>
      <c r="Q981" s="110"/>
      <c r="R981" s="110"/>
      <c r="S981" s="110"/>
      <c r="T981" s="110"/>
      <c r="U981" s="110"/>
      <c r="V981" s="110"/>
      <c r="W981" s="110"/>
      <c r="X981" s="110"/>
      <c r="Y981" s="110"/>
      <c r="Z981" s="110"/>
      <c r="AA981" s="110"/>
    </row>
    <row r="982" spans="12:27" s="113" customFormat="1" ht="15.95" customHeight="1">
      <c r="L982" s="172"/>
      <c r="M982" s="172"/>
      <c r="N982" s="172"/>
      <c r="O982" s="172"/>
      <c r="P982" s="110"/>
      <c r="Q982" s="110"/>
      <c r="R982" s="110"/>
      <c r="S982" s="110"/>
      <c r="T982" s="110"/>
      <c r="U982" s="110"/>
      <c r="V982" s="110"/>
      <c r="W982" s="110"/>
      <c r="X982" s="110"/>
      <c r="Y982" s="110"/>
      <c r="Z982" s="110"/>
      <c r="AA982" s="110"/>
    </row>
    <row r="983" spans="12:27" s="113" customFormat="1" ht="15.95" customHeight="1">
      <c r="L983" s="172"/>
      <c r="M983" s="172"/>
      <c r="N983" s="172"/>
      <c r="O983" s="172"/>
      <c r="P983" s="110"/>
      <c r="Q983" s="110"/>
      <c r="R983" s="110"/>
      <c r="S983" s="110"/>
      <c r="T983" s="110"/>
      <c r="U983" s="110"/>
      <c r="V983" s="110"/>
      <c r="W983" s="110"/>
      <c r="X983" s="110"/>
      <c r="Y983" s="110"/>
      <c r="Z983" s="110"/>
      <c r="AA983" s="110"/>
    </row>
    <row r="984" spans="12:27" s="113" customFormat="1" ht="15.95" customHeight="1">
      <c r="L984" s="172"/>
      <c r="M984" s="172"/>
      <c r="N984" s="172"/>
      <c r="O984" s="172"/>
      <c r="P984" s="110"/>
      <c r="Q984" s="110"/>
      <c r="R984" s="110"/>
      <c r="S984" s="110"/>
      <c r="T984" s="110"/>
      <c r="U984" s="110"/>
      <c r="V984" s="110"/>
      <c r="W984" s="110"/>
      <c r="X984" s="110"/>
      <c r="Y984" s="110"/>
      <c r="Z984" s="110"/>
      <c r="AA984" s="110"/>
    </row>
    <row r="985" spans="12:27" s="113" customFormat="1" ht="15.95" customHeight="1">
      <c r="L985" s="172"/>
      <c r="M985" s="172"/>
      <c r="N985" s="172"/>
      <c r="O985" s="172"/>
      <c r="P985" s="110"/>
      <c r="Q985" s="110"/>
      <c r="R985" s="110"/>
      <c r="S985" s="110"/>
      <c r="T985" s="110"/>
      <c r="U985" s="110"/>
      <c r="V985" s="110"/>
      <c r="W985" s="110"/>
      <c r="X985" s="110"/>
      <c r="Y985" s="110"/>
      <c r="Z985" s="110"/>
      <c r="AA985" s="110"/>
    </row>
    <row r="986" spans="12:27" s="113" customFormat="1" ht="15.95" customHeight="1">
      <c r="L986" s="172"/>
      <c r="M986" s="172"/>
      <c r="N986" s="172"/>
      <c r="O986" s="172"/>
      <c r="P986" s="110"/>
      <c r="Q986" s="110"/>
      <c r="R986" s="110"/>
      <c r="S986" s="110"/>
      <c r="T986" s="110"/>
      <c r="U986" s="110"/>
      <c r="V986" s="110"/>
      <c r="W986" s="110"/>
      <c r="X986" s="110"/>
      <c r="Y986" s="110"/>
      <c r="Z986" s="110"/>
      <c r="AA986" s="110"/>
    </row>
    <row r="987" spans="12:27" s="113" customFormat="1" ht="15.95" customHeight="1">
      <c r="L987" s="172"/>
      <c r="M987" s="172"/>
      <c r="N987" s="172"/>
      <c r="O987" s="172"/>
      <c r="P987" s="110"/>
      <c r="Q987" s="110"/>
      <c r="R987" s="110"/>
      <c r="S987" s="110"/>
      <c r="T987" s="110"/>
      <c r="U987" s="110"/>
      <c r="V987" s="110"/>
      <c r="W987" s="110"/>
      <c r="X987" s="110"/>
      <c r="Y987" s="110"/>
      <c r="Z987" s="110"/>
      <c r="AA987" s="110"/>
    </row>
    <row r="988" spans="12:27" s="113" customFormat="1" ht="15.95" customHeight="1">
      <c r="L988" s="172"/>
      <c r="M988" s="172"/>
      <c r="N988" s="172"/>
      <c r="O988" s="172"/>
      <c r="P988" s="110"/>
      <c r="Q988" s="110"/>
      <c r="R988" s="110"/>
      <c r="S988" s="110"/>
      <c r="T988" s="110"/>
      <c r="U988" s="110"/>
      <c r="V988" s="110"/>
      <c r="W988" s="110"/>
      <c r="X988" s="110"/>
      <c r="Y988" s="110"/>
      <c r="Z988" s="110"/>
      <c r="AA988" s="110"/>
    </row>
    <row r="989" spans="12:27" s="113" customFormat="1" ht="15.95" customHeight="1">
      <c r="L989" s="172"/>
      <c r="M989" s="172"/>
      <c r="N989" s="172"/>
      <c r="O989" s="172"/>
      <c r="P989" s="110"/>
      <c r="Q989" s="110"/>
      <c r="R989" s="110"/>
      <c r="S989" s="110"/>
      <c r="T989" s="110"/>
      <c r="U989" s="110"/>
      <c r="V989" s="110"/>
      <c r="W989" s="110"/>
      <c r="X989" s="110"/>
      <c r="Y989" s="110"/>
      <c r="Z989" s="110"/>
      <c r="AA989" s="110"/>
    </row>
    <row r="990" spans="12:27" s="113" customFormat="1" ht="15.95" customHeight="1">
      <c r="L990" s="172"/>
      <c r="M990" s="172"/>
      <c r="N990" s="172"/>
      <c r="O990" s="172"/>
      <c r="P990" s="110"/>
      <c r="Q990" s="110"/>
      <c r="R990" s="110"/>
      <c r="S990" s="110"/>
      <c r="T990" s="110"/>
      <c r="U990" s="110"/>
      <c r="V990" s="110"/>
      <c r="W990" s="110"/>
      <c r="X990" s="110"/>
      <c r="Y990" s="110"/>
      <c r="Z990" s="110"/>
      <c r="AA990" s="110"/>
    </row>
    <row r="991" spans="12:27" s="113" customFormat="1" ht="15.95" customHeight="1">
      <c r="L991" s="172"/>
      <c r="M991" s="172"/>
      <c r="N991" s="172"/>
      <c r="O991" s="172"/>
      <c r="P991" s="110"/>
      <c r="Q991" s="110"/>
      <c r="R991" s="110"/>
      <c r="S991" s="110"/>
      <c r="T991" s="110"/>
      <c r="U991" s="110"/>
      <c r="V991" s="110"/>
      <c r="W991" s="110"/>
      <c r="X991" s="110"/>
      <c r="Y991" s="110"/>
      <c r="Z991" s="110"/>
      <c r="AA991" s="110"/>
    </row>
    <row r="992" spans="12:27" s="113" customFormat="1" ht="15.95" customHeight="1">
      <c r="L992" s="172"/>
      <c r="M992" s="172"/>
      <c r="N992" s="172"/>
      <c r="O992" s="172"/>
      <c r="P992" s="110"/>
      <c r="Q992" s="110"/>
      <c r="R992" s="110"/>
      <c r="S992" s="110"/>
      <c r="T992" s="110"/>
      <c r="U992" s="110"/>
      <c r="V992" s="110"/>
      <c r="W992" s="110"/>
      <c r="X992" s="110"/>
      <c r="Y992" s="110"/>
      <c r="Z992" s="110"/>
      <c r="AA992" s="110"/>
    </row>
    <row r="993" spans="12:27" s="113" customFormat="1" ht="15.95" customHeight="1">
      <c r="L993" s="172"/>
      <c r="M993" s="172"/>
      <c r="N993" s="172"/>
      <c r="O993" s="172"/>
      <c r="P993" s="110"/>
      <c r="Q993" s="110"/>
      <c r="R993" s="110"/>
      <c r="S993" s="110"/>
      <c r="T993" s="110"/>
      <c r="U993" s="110"/>
      <c r="V993" s="110"/>
      <c r="W993" s="110"/>
      <c r="X993" s="110"/>
      <c r="Y993" s="110"/>
      <c r="Z993" s="110"/>
      <c r="AA993" s="110"/>
    </row>
    <row r="994" spans="12:27" s="113" customFormat="1" ht="15.95" customHeight="1">
      <c r="L994" s="172"/>
      <c r="M994" s="172"/>
      <c r="N994" s="172"/>
      <c r="O994" s="172"/>
      <c r="P994" s="110"/>
      <c r="Q994" s="110"/>
      <c r="R994" s="110"/>
      <c r="S994" s="110"/>
      <c r="T994" s="110"/>
      <c r="U994" s="110"/>
      <c r="V994" s="110"/>
      <c r="W994" s="110"/>
      <c r="X994" s="110"/>
      <c r="Y994" s="110"/>
      <c r="Z994" s="110"/>
      <c r="AA994" s="110"/>
    </row>
    <row r="995" spans="12:27" s="113" customFormat="1" ht="15.95" customHeight="1">
      <c r="L995" s="172"/>
      <c r="M995" s="172"/>
      <c r="N995" s="172"/>
      <c r="O995" s="172"/>
      <c r="P995" s="110"/>
      <c r="Q995" s="110"/>
      <c r="R995" s="110"/>
      <c r="S995" s="110"/>
      <c r="T995" s="110"/>
      <c r="U995" s="110"/>
      <c r="V995" s="110"/>
      <c r="W995" s="110"/>
      <c r="X995" s="110"/>
      <c r="Y995" s="110"/>
      <c r="Z995" s="110"/>
      <c r="AA995" s="110"/>
    </row>
    <row r="996" spans="12:27" s="113" customFormat="1" ht="15.95" customHeight="1">
      <c r="L996" s="172"/>
      <c r="M996" s="172"/>
      <c r="N996" s="172"/>
      <c r="O996" s="172"/>
      <c r="P996" s="110"/>
      <c r="Q996" s="110"/>
      <c r="R996" s="110"/>
      <c r="S996" s="110"/>
      <c r="T996" s="110"/>
      <c r="U996" s="110"/>
      <c r="V996" s="110"/>
      <c r="W996" s="110"/>
      <c r="X996" s="110"/>
      <c r="Y996" s="110"/>
      <c r="Z996" s="110"/>
      <c r="AA996" s="110"/>
    </row>
    <row r="997" spans="12:27" s="113" customFormat="1" ht="15.95" customHeight="1">
      <c r="L997" s="172"/>
      <c r="M997" s="172"/>
      <c r="N997" s="172"/>
      <c r="O997" s="172"/>
      <c r="P997" s="110"/>
      <c r="Q997" s="110"/>
      <c r="R997" s="110"/>
      <c r="S997" s="110"/>
      <c r="T997" s="110"/>
      <c r="U997" s="110"/>
      <c r="V997" s="110"/>
      <c r="W997" s="110"/>
      <c r="X997" s="110"/>
      <c r="Y997" s="110"/>
      <c r="Z997" s="110"/>
      <c r="AA997" s="110"/>
    </row>
    <row r="998" spans="12:27" s="113" customFormat="1" ht="15.95" customHeight="1">
      <c r="L998" s="172"/>
      <c r="M998" s="172"/>
      <c r="N998" s="172"/>
      <c r="O998" s="172"/>
      <c r="P998" s="110"/>
      <c r="Q998" s="110"/>
      <c r="R998" s="110"/>
      <c r="S998" s="110"/>
      <c r="T998" s="110"/>
      <c r="U998" s="110"/>
      <c r="V998" s="110"/>
      <c r="W998" s="110"/>
      <c r="X998" s="110"/>
      <c r="Y998" s="110"/>
      <c r="Z998" s="110"/>
      <c r="AA998" s="110"/>
    </row>
    <row r="999" spans="12:27" s="113" customFormat="1" ht="15.95" customHeight="1">
      <c r="L999" s="172"/>
      <c r="M999" s="172"/>
      <c r="N999" s="172"/>
      <c r="O999" s="172"/>
      <c r="P999" s="110"/>
      <c r="Q999" s="110"/>
      <c r="R999" s="110"/>
      <c r="S999" s="110"/>
      <c r="T999" s="110"/>
      <c r="U999" s="110"/>
      <c r="V999" s="110"/>
      <c r="W999" s="110"/>
      <c r="X999" s="110"/>
      <c r="Y999" s="110"/>
      <c r="Z999" s="110"/>
      <c r="AA999" s="110"/>
    </row>
    <row r="1000" spans="12:27" s="113" customFormat="1" ht="15.95" customHeight="1">
      <c r="L1000" s="172"/>
      <c r="M1000" s="172"/>
      <c r="N1000" s="172"/>
      <c r="O1000" s="172"/>
      <c r="P1000" s="110"/>
      <c r="Q1000" s="110"/>
      <c r="R1000" s="110"/>
      <c r="S1000" s="110"/>
      <c r="T1000" s="110"/>
      <c r="U1000" s="110"/>
      <c r="V1000" s="110"/>
      <c r="W1000" s="110"/>
      <c r="X1000" s="110"/>
      <c r="Y1000" s="110"/>
      <c r="Z1000" s="110"/>
      <c r="AA1000" s="110"/>
    </row>
    <row r="1001" spans="12:27" s="113" customFormat="1" ht="15.95" customHeight="1">
      <c r="L1001" s="172"/>
      <c r="M1001" s="172"/>
      <c r="N1001" s="172"/>
      <c r="O1001" s="172"/>
      <c r="P1001" s="110"/>
      <c r="Q1001" s="110"/>
      <c r="R1001" s="110"/>
      <c r="S1001" s="110"/>
      <c r="T1001" s="110"/>
      <c r="U1001" s="110"/>
      <c r="V1001" s="110"/>
      <c r="W1001" s="110"/>
      <c r="X1001" s="110"/>
      <c r="Y1001" s="110"/>
      <c r="Z1001" s="110"/>
      <c r="AA1001" s="110"/>
    </row>
    <row r="1002" spans="12:27" s="113" customFormat="1" ht="15.95" customHeight="1">
      <c r="L1002" s="172"/>
      <c r="M1002" s="172"/>
      <c r="N1002" s="172"/>
      <c r="O1002" s="172"/>
      <c r="P1002" s="110"/>
      <c r="Q1002" s="110"/>
      <c r="R1002" s="110"/>
      <c r="S1002" s="110"/>
      <c r="T1002" s="110"/>
      <c r="U1002" s="110"/>
      <c r="V1002" s="110"/>
      <c r="W1002" s="110"/>
      <c r="X1002" s="110"/>
      <c r="Y1002" s="110"/>
      <c r="Z1002" s="110"/>
      <c r="AA1002" s="110"/>
    </row>
    <row r="1003" spans="12:27" s="113" customFormat="1" ht="15.95" customHeight="1">
      <c r="L1003" s="172"/>
      <c r="M1003" s="172"/>
      <c r="N1003" s="172"/>
      <c r="O1003" s="172"/>
      <c r="P1003" s="110"/>
      <c r="Q1003" s="110"/>
      <c r="R1003" s="110"/>
      <c r="S1003" s="110"/>
      <c r="T1003" s="110"/>
      <c r="U1003" s="110"/>
      <c r="V1003" s="110"/>
      <c r="W1003" s="110"/>
      <c r="X1003" s="110"/>
      <c r="Y1003" s="110"/>
      <c r="Z1003" s="110"/>
      <c r="AA1003" s="110"/>
    </row>
    <row r="1004" spans="12:27" s="113" customFormat="1" ht="15.95" customHeight="1">
      <c r="L1004" s="172"/>
      <c r="M1004" s="172"/>
      <c r="N1004" s="172"/>
      <c r="O1004" s="172"/>
      <c r="P1004" s="110"/>
      <c r="Q1004" s="110"/>
      <c r="R1004" s="110"/>
      <c r="S1004" s="110"/>
      <c r="T1004" s="110"/>
      <c r="U1004" s="110"/>
      <c r="V1004" s="110"/>
      <c r="W1004" s="110"/>
      <c r="X1004" s="110"/>
      <c r="Y1004" s="110"/>
      <c r="Z1004" s="110"/>
      <c r="AA1004" s="110"/>
    </row>
    <row r="1005" spans="12:27" s="113" customFormat="1" ht="15.95" customHeight="1">
      <c r="L1005" s="172"/>
      <c r="M1005" s="172"/>
      <c r="N1005" s="172"/>
      <c r="O1005" s="172"/>
      <c r="P1005" s="110"/>
      <c r="Q1005" s="110"/>
      <c r="R1005" s="110"/>
      <c r="S1005" s="110"/>
      <c r="T1005" s="110"/>
      <c r="U1005" s="110"/>
      <c r="V1005" s="110"/>
      <c r="W1005" s="110"/>
      <c r="X1005" s="110"/>
      <c r="Y1005" s="110"/>
      <c r="Z1005" s="110"/>
      <c r="AA1005" s="110"/>
    </row>
    <row r="1006" spans="12:27" s="113" customFormat="1" ht="15.95" customHeight="1">
      <c r="L1006" s="172"/>
      <c r="M1006" s="172"/>
      <c r="N1006" s="172"/>
      <c r="O1006" s="172"/>
      <c r="P1006" s="110"/>
      <c r="Q1006" s="110"/>
      <c r="R1006" s="110"/>
      <c r="S1006" s="110"/>
      <c r="T1006" s="110"/>
      <c r="U1006" s="110"/>
      <c r="V1006" s="110"/>
      <c r="W1006" s="110"/>
      <c r="X1006" s="110"/>
      <c r="Y1006" s="110"/>
      <c r="Z1006" s="110"/>
      <c r="AA1006" s="110"/>
    </row>
    <row r="1007" spans="12:27" s="113" customFormat="1" ht="15.95" customHeight="1">
      <c r="L1007" s="172"/>
      <c r="M1007" s="172"/>
      <c r="N1007" s="172"/>
      <c r="O1007" s="172"/>
      <c r="P1007" s="110"/>
      <c r="Q1007" s="110"/>
      <c r="R1007" s="110"/>
      <c r="S1007" s="110"/>
      <c r="T1007" s="110"/>
      <c r="U1007" s="110"/>
      <c r="V1007" s="110"/>
      <c r="W1007" s="110"/>
      <c r="X1007" s="110"/>
      <c r="Y1007" s="110"/>
      <c r="Z1007" s="110"/>
      <c r="AA1007" s="110"/>
    </row>
    <row r="1008" spans="12:27" s="113" customFormat="1" ht="15.95" customHeight="1">
      <c r="L1008" s="172"/>
      <c r="M1008" s="172"/>
      <c r="N1008" s="172"/>
      <c r="O1008" s="172"/>
      <c r="P1008" s="110"/>
      <c r="Q1008" s="110"/>
      <c r="R1008" s="110"/>
      <c r="S1008" s="110"/>
      <c r="T1008" s="110"/>
      <c r="U1008" s="110"/>
      <c r="V1008" s="110"/>
      <c r="W1008" s="110"/>
      <c r="X1008" s="110"/>
      <c r="Y1008" s="110"/>
      <c r="Z1008" s="110"/>
      <c r="AA1008" s="110"/>
    </row>
    <row r="1009" spans="12:27" s="113" customFormat="1" ht="15.95" customHeight="1">
      <c r="L1009" s="172"/>
      <c r="M1009" s="172"/>
      <c r="N1009" s="172"/>
      <c r="O1009" s="172"/>
      <c r="P1009" s="110"/>
      <c r="Q1009" s="110"/>
      <c r="R1009" s="110"/>
      <c r="S1009" s="110"/>
      <c r="T1009" s="110"/>
      <c r="U1009" s="110"/>
      <c r="V1009" s="110"/>
      <c r="W1009" s="110"/>
      <c r="X1009" s="110"/>
      <c r="Y1009" s="110"/>
      <c r="Z1009" s="110"/>
      <c r="AA1009" s="110"/>
    </row>
    <row r="1010" spans="12:27" s="113" customFormat="1" ht="15.95" customHeight="1">
      <c r="L1010" s="172"/>
      <c r="M1010" s="172"/>
      <c r="N1010" s="172"/>
      <c r="O1010" s="172"/>
      <c r="P1010" s="110"/>
      <c r="Q1010" s="110"/>
      <c r="R1010" s="110"/>
      <c r="S1010" s="110"/>
      <c r="T1010" s="110"/>
      <c r="U1010" s="110"/>
      <c r="V1010" s="110"/>
      <c r="W1010" s="110"/>
      <c r="X1010" s="110"/>
      <c r="Y1010" s="110"/>
      <c r="Z1010" s="110"/>
      <c r="AA1010" s="110"/>
    </row>
    <row r="1011" spans="12:27" s="113" customFormat="1" ht="15.95" customHeight="1">
      <c r="L1011" s="172"/>
      <c r="M1011" s="172"/>
      <c r="N1011" s="172"/>
      <c r="O1011" s="172"/>
      <c r="P1011" s="110"/>
      <c r="Q1011" s="110"/>
      <c r="R1011" s="110"/>
      <c r="S1011" s="110"/>
      <c r="T1011" s="110"/>
      <c r="U1011" s="110"/>
      <c r="V1011" s="110"/>
      <c r="W1011" s="110"/>
      <c r="X1011" s="110"/>
      <c r="Y1011" s="110"/>
      <c r="Z1011" s="110"/>
      <c r="AA1011" s="110"/>
    </row>
    <row r="1012" spans="12:27" s="113" customFormat="1" ht="15.95" customHeight="1">
      <c r="L1012" s="172"/>
      <c r="M1012" s="172"/>
      <c r="N1012" s="172"/>
      <c r="O1012" s="172"/>
      <c r="P1012" s="110"/>
      <c r="Q1012" s="110"/>
      <c r="R1012" s="110"/>
      <c r="S1012" s="110"/>
      <c r="T1012" s="110"/>
      <c r="U1012" s="110"/>
      <c r="V1012" s="110"/>
      <c r="W1012" s="110"/>
      <c r="X1012" s="110"/>
      <c r="Y1012" s="110"/>
      <c r="Z1012" s="110"/>
      <c r="AA1012" s="110"/>
    </row>
    <row r="1013" spans="12:27" s="113" customFormat="1" ht="15.95" customHeight="1">
      <c r="L1013" s="172"/>
      <c r="M1013" s="172"/>
      <c r="N1013" s="172"/>
      <c r="O1013" s="172"/>
      <c r="P1013" s="110"/>
      <c r="Q1013" s="110"/>
      <c r="R1013" s="110"/>
      <c r="S1013" s="110"/>
      <c r="T1013" s="110"/>
      <c r="U1013" s="110"/>
      <c r="V1013" s="110"/>
      <c r="W1013" s="110"/>
      <c r="X1013" s="110"/>
      <c r="Y1013" s="110"/>
      <c r="Z1013" s="110"/>
      <c r="AA1013" s="110"/>
    </row>
    <row r="1014" spans="12:27" s="113" customFormat="1" ht="15.95" customHeight="1">
      <c r="L1014" s="172"/>
      <c r="M1014" s="172"/>
      <c r="N1014" s="172"/>
      <c r="O1014" s="172"/>
      <c r="P1014" s="110"/>
      <c r="Q1014" s="110"/>
      <c r="R1014" s="110"/>
      <c r="S1014" s="110"/>
      <c r="T1014" s="110"/>
      <c r="U1014" s="110"/>
      <c r="V1014" s="110"/>
      <c r="W1014" s="110"/>
      <c r="X1014" s="110"/>
      <c r="Y1014" s="110"/>
      <c r="Z1014" s="110"/>
      <c r="AA1014" s="110"/>
    </row>
    <row r="1015" spans="12:27" s="113" customFormat="1" ht="15.95" customHeight="1">
      <c r="L1015" s="172"/>
      <c r="M1015" s="172"/>
      <c r="N1015" s="172"/>
      <c r="O1015" s="172"/>
      <c r="P1015" s="110"/>
      <c r="Q1015" s="110"/>
      <c r="R1015" s="110"/>
      <c r="S1015" s="110"/>
      <c r="T1015" s="110"/>
      <c r="U1015" s="110"/>
      <c r="V1015" s="110"/>
      <c r="W1015" s="110"/>
      <c r="X1015" s="110"/>
      <c r="Y1015" s="110"/>
      <c r="Z1015" s="110"/>
      <c r="AA1015" s="110"/>
    </row>
    <row r="1016" spans="12:27" s="113" customFormat="1" ht="15.95" customHeight="1">
      <c r="L1016" s="172"/>
      <c r="M1016" s="172"/>
      <c r="N1016" s="172"/>
      <c r="O1016" s="172"/>
      <c r="P1016" s="110"/>
      <c r="Q1016" s="110"/>
      <c r="R1016" s="110"/>
      <c r="S1016" s="110"/>
      <c r="T1016" s="110"/>
      <c r="U1016" s="110"/>
      <c r="V1016" s="110"/>
      <c r="W1016" s="110"/>
      <c r="X1016" s="110"/>
      <c r="Y1016" s="110"/>
      <c r="Z1016" s="110"/>
      <c r="AA1016" s="110"/>
    </row>
    <row r="1017" spans="12:27" s="113" customFormat="1" ht="15.95" customHeight="1">
      <c r="L1017" s="172"/>
      <c r="M1017" s="172"/>
      <c r="N1017" s="172"/>
      <c r="O1017" s="172"/>
      <c r="P1017" s="110"/>
      <c r="Q1017" s="110"/>
      <c r="R1017" s="110"/>
      <c r="S1017" s="110"/>
      <c r="T1017" s="110"/>
      <c r="U1017" s="110"/>
      <c r="V1017" s="110"/>
      <c r="W1017" s="110"/>
      <c r="X1017" s="110"/>
      <c r="Y1017" s="110"/>
      <c r="Z1017" s="110"/>
      <c r="AA1017" s="110"/>
    </row>
    <row r="1018" spans="12:27" s="113" customFormat="1" ht="15.95" customHeight="1">
      <c r="L1018" s="172"/>
      <c r="M1018" s="172"/>
      <c r="N1018" s="172"/>
      <c r="O1018" s="172"/>
      <c r="P1018" s="110"/>
      <c r="Q1018" s="110"/>
      <c r="R1018" s="110"/>
      <c r="S1018" s="110"/>
      <c r="T1018" s="110"/>
      <c r="U1018" s="110"/>
      <c r="V1018" s="110"/>
      <c r="W1018" s="110"/>
      <c r="X1018" s="110"/>
      <c r="Y1018" s="110"/>
      <c r="Z1018" s="110"/>
      <c r="AA1018" s="110"/>
    </row>
    <row r="1019" spans="12:27" s="113" customFormat="1" ht="15.95" customHeight="1">
      <c r="L1019" s="172"/>
      <c r="M1019" s="172"/>
      <c r="N1019" s="172"/>
      <c r="O1019" s="172"/>
      <c r="P1019" s="110"/>
      <c r="Q1019" s="110"/>
      <c r="R1019" s="110"/>
      <c r="S1019" s="110"/>
      <c r="T1019" s="110"/>
      <c r="U1019" s="110"/>
      <c r="V1019" s="110"/>
      <c r="W1019" s="110"/>
      <c r="X1019" s="110"/>
      <c r="Y1019" s="110"/>
      <c r="Z1019" s="110"/>
      <c r="AA1019" s="110"/>
    </row>
    <row r="1020" spans="12:27" s="113" customFormat="1" ht="15.95" customHeight="1">
      <c r="L1020" s="172"/>
      <c r="M1020" s="172"/>
      <c r="N1020" s="172"/>
      <c r="O1020" s="172"/>
      <c r="P1020" s="110"/>
      <c r="Q1020" s="110"/>
      <c r="R1020" s="110"/>
      <c r="S1020" s="110"/>
      <c r="T1020" s="110"/>
      <c r="U1020" s="110"/>
      <c r="V1020" s="110"/>
      <c r="W1020" s="110"/>
      <c r="X1020" s="110"/>
      <c r="Y1020" s="110"/>
      <c r="Z1020" s="110"/>
      <c r="AA1020" s="110"/>
    </row>
    <row r="1021" spans="12:27" s="113" customFormat="1" ht="15.95" customHeight="1">
      <c r="L1021" s="172"/>
      <c r="M1021" s="172"/>
      <c r="N1021" s="172"/>
      <c r="O1021" s="172"/>
      <c r="P1021" s="110"/>
      <c r="Q1021" s="110"/>
      <c r="R1021" s="110"/>
      <c r="S1021" s="110"/>
      <c r="T1021" s="110"/>
      <c r="U1021" s="110"/>
      <c r="V1021" s="110"/>
      <c r="W1021" s="110"/>
      <c r="X1021" s="110"/>
      <c r="Y1021" s="110"/>
      <c r="Z1021" s="110"/>
      <c r="AA1021" s="110"/>
    </row>
    <row r="1022" spans="12:27" s="113" customFormat="1" ht="15.95" customHeight="1">
      <c r="L1022" s="172"/>
      <c r="M1022" s="172"/>
      <c r="N1022" s="172"/>
      <c r="O1022" s="172"/>
      <c r="P1022" s="110"/>
      <c r="Q1022" s="110"/>
      <c r="R1022" s="110"/>
      <c r="S1022" s="110"/>
      <c r="T1022" s="110"/>
      <c r="U1022" s="110"/>
      <c r="V1022" s="110"/>
      <c r="W1022" s="110"/>
      <c r="X1022" s="110"/>
      <c r="Y1022" s="110"/>
      <c r="Z1022" s="110"/>
      <c r="AA1022" s="110"/>
    </row>
    <row r="1023" spans="12:27" s="113" customFormat="1" ht="15.95" customHeight="1">
      <c r="L1023" s="172"/>
      <c r="M1023" s="172"/>
      <c r="N1023" s="172"/>
      <c r="O1023" s="172"/>
      <c r="P1023" s="110"/>
      <c r="Q1023" s="110"/>
      <c r="R1023" s="110"/>
      <c r="S1023" s="110"/>
      <c r="T1023" s="110"/>
      <c r="U1023" s="110"/>
      <c r="V1023" s="110"/>
      <c r="W1023" s="110"/>
      <c r="X1023" s="110"/>
      <c r="Y1023" s="110"/>
      <c r="Z1023" s="110"/>
      <c r="AA1023" s="110"/>
    </row>
    <row r="1024" spans="12:27" s="113" customFormat="1" ht="15.95" customHeight="1">
      <c r="L1024" s="172"/>
      <c r="M1024" s="172"/>
      <c r="N1024" s="172"/>
      <c r="O1024" s="172"/>
      <c r="P1024" s="110"/>
      <c r="Q1024" s="110"/>
      <c r="R1024" s="110"/>
      <c r="S1024" s="110"/>
      <c r="T1024" s="110"/>
      <c r="U1024" s="110"/>
      <c r="V1024" s="110"/>
      <c r="W1024" s="110"/>
      <c r="X1024" s="110"/>
      <c r="Y1024" s="110"/>
      <c r="Z1024" s="110"/>
      <c r="AA1024" s="110"/>
    </row>
    <row r="1025" spans="12:27" s="113" customFormat="1" ht="15.95" customHeight="1">
      <c r="L1025" s="172"/>
      <c r="M1025" s="172"/>
      <c r="N1025" s="172"/>
      <c r="O1025" s="172"/>
      <c r="P1025" s="110"/>
      <c r="Q1025" s="110"/>
      <c r="R1025" s="110"/>
      <c r="S1025" s="110"/>
      <c r="T1025" s="110"/>
      <c r="U1025" s="110"/>
      <c r="V1025" s="110"/>
      <c r="W1025" s="110"/>
      <c r="X1025" s="110"/>
      <c r="Y1025" s="110"/>
      <c r="Z1025" s="110"/>
      <c r="AA1025" s="110"/>
    </row>
    <row r="1026" spans="12:27" s="113" customFormat="1" ht="15.95" customHeight="1">
      <c r="L1026" s="172"/>
      <c r="M1026" s="172"/>
      <c r="N1026" s="172"/>
      <c r="O1026" s="172"/>
      <c r="P1026" s="110"/>
      <c r="Q1026" s="110"/>
      <c r="R1026" s="110"/>
      <c r="S1026" s="110"/>
      <c r="T1026" s="110"/>
      <c r="U1026" s="110"/>
      <c r="V1026" s="110"/>
      <c r="W1026" s="110"/>
      <c r="X1026" s="110"/>
      <c r="Y1026" s="110"/>
      <c r="Z1026" s="110"/>
      <c r="AA1026" s="110"/>
    </row>
    <row r="1027" spans="12:27" s="113" customFormat="1" ht="15.95" customHeight="1">
      <c r="L1027" s="172"/>
      <c r="M1027" s="172"/>
      <c r="N1027" s="172"/>
      <c r="O1027" s="172"/>
      <c r="P1027" s="110"/>
      <c r="Q1027" s="110"/>
      <c r="R1027" s="110"/>
      <c r="S1027" s="110"/>
      <c r="T1027" s="110"/>
      <c r="U1027" s="110"/>
      <c r="V1027" s="110"/>
      <c r="W1027" s="110"/>
      <c r="X1027" s="110"/>
      <c r="Y1027" s="110"/>
      <c r="Z1027" s="110"/>
      <c r="AA1027" s="110"/>
    </row>
    <row r="1028" spans="12:27" s="113" customFormat="1" ht="15.95" customHeight="1">
      <c r="L1028" s="172"/>
      <c r="M1028" s="172"/>
      <c r="N1028" s="172"/>
      <c r="O1028" s="172"/>
      <c r="P1028" s="110"/>
      <c r="Q1028" s="110"/>
      <c r="R1028" s="110"/>
      <c r="S1028" s="110"/>
      <c r="T1028" s="110"/>
      <c r="U1028" s="110"/>
      <c r="V1028" s="110"/>
      <c r="W1028" s="110"/>
      <c r="X1028" s="110"/>
      <c r="Y1028" s="110"/>
      <c r="Z1028" s="110"/>
      <c r="AA1028" s="110"/>
    </row>
    <row r="1029" spans="12:27" s="113" customFormat="1" ht="15.95" customHeight="1">
      <c r="L1029" s="172"/>
      <c r="M1029" s="172"/>
      <c r="N1029" s="172"/>
      <c r="O1029" s="172"/>
      <c r="P1029" s="110"/>
      <c r="Q1029" s="110"/>
      <c r="R1029" s="110"/>
      <c r="S1029" s="110"/>
      <c r="T1029" s="110"/>
      <c r="U1029" s="110"/>
      <c r="V1029" s="110"/>
      <c r="W1029" s="110"/>
      <c r="X1029" s="110"/>
      <c r="Y1029" s="110"/>
      <c r="Z1029" s="110"/>
      <c r="AA1029" s="110"/>
    </row>
    <row r="1030" spans="12:27" s="113" customFormat="1" ht="15.95" customHeight="1">
      <c r="L1030" s="172"/>
      <c r="M1030" s="172"/>
      <c r="N1030" s="172"/>
      <c r="O1030" s="172"/>
      <c r="P1030" s="110"/>
      <c r="Q1030" s="110"/>
      <c r="R1030" s="110"/>
      <c r="S1030" s="110"/>
      <c r="T1030" s="110"/>
      <c r="U1030" s="110"/>
      <c r="V1030" s="110"/>
      <c r="W1030" s="110"/>
      <c r="X1030" s="110"/>
      <c r="Y1030" s="110"/>
      <c r="Z1030" s="110"/>
      <c r="AA1030" s="110"/>
    </row>
    <row r="1031" spans="12:27" s="113" customFormat="1" ht="15.95" customHeight="1">
      <c r="L1031" s="172"/>
      <c r="M1031" s="172"/>
      <c r="N1031" s="172"/>
      <c r="O1031" s="172"/>
      <c r="P1031" s="110"/>
      <c r="Q1031" s="110"/>
      <c r="R1031" s="110"/>
      <c r="S1031" s="110"/>
      <c r="T1031" s="110"/>
      <c r="U1031" s="110"/>
      <c r="V1031" s="110"/>
      <c r="W1031" s="110"/>
      <c r="X1031" s="110"/>
      <c r="Y1031" s="110"/>
      <c r="Z1031" s="110"/>
      <c r="AA1031" s="110"/>
    </row>
    <row r="1032" spans="12:27" s="113" customFormat="1" ht="15.95" customHeight="1">
      <c r="L1032" s="172"/>
      <c r="M1032" s="172"/>
      <c r="N1032" s="172"/>
      <c r="O1032" s="172"/>
      <c r="P1032" s="110"/>
      <c r="Q1032" s="110"/>
      <c r="R1032" s="110"/>
      <c r="S1032" s="110"/>
      <c r="T1032" s="110"/>
      <c r="U1032" s="110"/>
      <c r="V1032" s="110"/>
      <c r="W1032" s="110"/>
      <c r="X1032" s="110"/>
      <c r="Y1032" s="110"/>
      <c r="Z1032" s="110"/>
      <c r="AA1032" s="110"/>
    </row>
    <row r="1033" spans="12:27" s="113" customFormat="1" ht="15.95" customHeight="1">
      <c r="L1033" s="172"/>
      <c r="M1033" s="172"/>
      <c r="N1033" s="172"/>
      <c r="O1033" s="172"/>
      <c r="P1033" s="110"/>
      <c r="Q1033" s="110"/>
      <c r="R1033" s="110"/>
      <c r="S1033" s="110"/>
      <c r="T1033" s="110"/>
      <c r="U1033" s="110"/>
      <c r="V1033" s="110"/>
      <c r="W1033" s="110"/>
      <c r="X1033" s="110"/>
      <c r="Y1033" s="110"/>
      <c r="Z1033" s="110"/>
      <c r="AA1033" s="110"/>
    </row>
    <row r="1034" spans="12:27" s="113" customFormat="1" ht="15.95" customHeight="1">
      <c r="L1034" s="172"/>
      <c r="M1034" s="172"/>
      <c r="N1034" s="172"/>
      <c r="O1034" s="172"/>
      <c r="P1034" s="110"/>
      <c r="Q1034" s="110"/>
      <c r="R1034" s="110"/>
      <c r="S1034" s="110"/>
      <c r="T1034" s="110"/>
      <c r="U1034" s="110"/>
      <c r="V1034" s="110"/>
      <c r="W1034" s="110"/>
      <c r="X1034" s="110"/>
      <c r="Y1034" s="110"/>
      <c r="Z1034" s="110"/>
      <c r="AA1034" s="110"/>
    </row>
    <row r="1035" spans="12:27" s="113" customFormat="1" ht="15.95" customHeight="1">
      <c r="L1035" s="172"/>
      <c r="M1035" s="172"/>
      <c r="N1035" s="172"/>
      <c r="O1035" s="172"/>
      <c r="P1035" s="110"/>
      <c r="Q1035" s="110"/>
      <c r="R1035" s="110"/>
      <c r="S1035" s="110"/>
      <c r="T1035" s="110"/>
      <c r="U1035" s="110"/>
      <c r="V1035" s="110"/>
      <c r="W1035" s="110"/>
      <c r="X1035" s="110"/>
      <c r="Y1035" s="110"/>
      <c r="Z1035" s="110"/>
      <c r="AA1035" s="110"/>
    </row>
    <row r="1036" spans="12:27" s="113" customFormat="1" ht="15.95" customHeight="1">
      <c r="L1036" s="172"/>
      <c r="M1036" s="172"/>
      <c r="N1036" s="172"/>
      <c r="O1036" s="172"/>
      <c r="P1036" s="110"/>
      <c r="Q1036" s="110"/>
      <c r="R1036" s="110"/>
      <c r="S1036" s="110"/>
      <c r="T1036" s="110"/>
      <c r="U1036" s="110"/>
      <c r="V1036" s="110"/>
      <c r="W1036" s="110"/>
      <c r="X1036" s="110"/>
      <c r="Y1036" s="110"/>
      <c r="Z1036" s="110"/>
      <c r="AA1036" s="110"/>
    </row>
    <row r="1037" spans="12:27" s="113" customFormat="1" ht="15.95" customHeight="1">
      <c r="L1037" s="172"/>
      <c r="M1037" s="172"/>
      <c r="N1037" s="172"/>
      <c r="O1037" s="172"/>
      <c r="P1037" s="110"/>
      <c r="Q1037" s="110"/>
      <c r="R1037" s="110"/>
      <c r="S1037" s="110"/>
      <c r="T1037" s="110"/>
      <c r="U1037" s="110"/>
      <c r="V1037" s="110"/>
      <c r="W1037" s="110"/>
      <c r="X1037" s="110"/>
      <c r="Y1037" s="110"/>
      <c r="Z1037" s="110"/>
      <c r="AA1037" s="110"/>
    </row>
    <row r="1038" spans="12:27" s="113" customFormat="1" ht="15.95" customHeight="1">
      <c r="L1038" s="172"/>
      <c r="M1038" s="172"/>
      <c r="N1038" s="172"/>
      <c r="O1038" s="172"/>
      <c r="P1038" s="110"/>
      <c r="Q1038" s="110"/>
      <c r="R1038" s="110"/>
      <c r="S1038" s="110"/>
      <c r="T1038" s="110"/>
      <c r="U1038" s="110"/>
      <c r="V1038" s="110"/>
      <c r="W1038" s="110"/>
      <c r="X1038" s="110"/>
      <c r="Y1038" s="110"/>
      <c r="Z1038" s="110"/>
      <c r="AA1038" s="110"/>
    </row>
    <row r="1039" spans="12:27" s="113" customFormat="1" ht="15.95" customHeight="1">
      <c r="L1039" s="172"/>
      <c r="M1039" s="172"/>
      <c r="N1039" s="172"/>
      <c r="O1039" s="172"/>
      <c r="P1039" s="110"/>
      <c r="Q1039" s="110"/>
      <c r="R1039" s="110"/>
      <c r="S1039" s="110"/>
      <c r="T1039" s="110"/>
      <c r="U1039" s="110"/>
      <c r="V1039" s="110"/>
      <c r="W1039" s="110"/>
      <c r="X1039" s="110"/>
      <c r="Y1039" s="110"/>
      <c r="Z1039" s="110"/>
      <c r="AA1039" s="110"/>
    </row>
    <row r="1040" spans="12:27" s="113" customFormat="1" ht="15.95" customHeight="1">
      <c r="L1040" s="172"/>
      <c r="M1040" s="172"/>
      <c r="N1040" s="172"/>
      <c r="O1040" s="172"/>
      <c r="P1040" s="110"/>
      <c r="Q1040" s="110"/>
      <c r="R1040" s="110"/>
      <c r="S1040" s="110"/>
      <c r="T1040" s="110"/>
      <c r="U1040" s="110"/>
      <c r="V1040" s="110"/>
      <c r="W1040" s="110"/>
      <c r="X1040" s="110"/>
      <c r="Y1040" s="110"/>
      <c r="Z1040" s="110"/>
      <c r="AA1040" s="110"/>
    </row>
    <row r="1041" spans="12:27" s="113" customFormat="1" ht="15.95" customHeight="1">
      <c r="L1041" s="172"/>
      <c r="M1041" s="172"/>
      <c r="N1041" s="172"/>
      <c r="O1041" s="172"/>
      <c r="P1041" s="110"/>
      <c r="Q1041" s="110"/>
      <c r="R1041" s="110"/>
      <c r="S1041" s="110"/>
      <c r="T1041" s="110"/>
      <c r="U1041" s="110"/>
      <c r="V1041" s="110"/>
      <c r="W1041" s="110"/>
      <c r="X1041" s="110"/>
      <c r="Y1041" s="110"/>
      <c r="Z1041" s="110"/>
      <c r="AA1041" s="110"/>
    </row>
    <row r="1042" spans="12:27" s="113" customFormat="1" ht="15.95" customHeight="1">
      <c r="L1042" s="172"/>
      <c r="M1042" s="172"/>
      <c r="N1042" s="172"/>
      <c r="O1042" s="172"/>
      <c r="P1042" s="110"/>
      <c r="Q1042" s="110"/>
      <c r="R1042" s="110"/>
      <c r="S1042" s="110"/>
      <c r="T1042" s="110"/>
      <c r="U1042" s="110"/>
      <c r="V1042" s="110"/>
      <c r="W1042" s="110"/>
      <c r="X1042" s="110"/>
      <c r="Y1042" s="110"/>
      <c r="Z1042" s="110"/>
      <c r="AA1042" s="110"/>
    </row>
    <row r="1043" spans="12:27" s="113" customFormat="1" ht="15.95" customHeight="1">
      <c r="L1043" s="172"/>
      <c r="M1043" s="172"/>
      <c r="N1043" s="172"/>
      <c r="O1043" s="172"/>
      <c r="P1043" s="110"/>
      <c r="Q1043" s="110"/>
      <c r="R1043" s="110"/>
      <c r="S1043" s="110"/>
      <c r="T1043" s="110"/>
      <c r="U1043" s="110"/>
      <c r="V1043" s="110"/>
      <c r="W1043" s="110"/>
      <c r="X1043" s="110"/>
      <c r="Y1043" s="110"/>
      <c r="Z1043" s="110"/>
      <c r="AA1043" s="110"/>
    </row>
    <row r="1044" spans="12:27" s="113" customFormat="1" ht="15.95" customHeight="1">
      <c r="L1044" s="172"/>
      <c r="M1044" s="172"/>
      <c r="N1044" s="172"/>
      <c r="O1044" s="172"/>
      <c r="P1044" s="110"/>
      <c r="Q1044" s="110"/>
      <c r="R1044" s="110"/>
      <c r="S1044" s="110"/>
      <c r="T1044" s="110"/>
      <c r="U1044" s="110"/>
      <c r="V1044" s="110"/>
      <c r="W1044" s="110"/>
      <c r="X1044" s="110"/>
      <c r="Y1044" s="110"/>
      <c r="Z1044" s="110"/>
      <c r="AA1044" s="110"/>
    </row>
    <row r="1045" spans="12:27" s="113" customFormat="1" ht="15.95" customHeight="1">
      <c r="L1045" s="172"/>
      <c r="M1045" s="172"/>
      <c r="N1045" s="172"/>
      <c r="O1045" s="172"/>
      <c r="P1045" s="110"/>
      <c r="Q1045" s="110"/>
      <c r="R1045" s="110"/>
      <c r="S1045" s="110"/>
      <c r="T1045" s="110"/>
      <c r="U1045" s="110"/>
      <c r="V1045" s="110"/>
      <c r="W1045" s="110"/>
      <c r="X1045" s="110"/>
      <c r="Y1045" s="110"/>
      <c r="Z1045" s="110"/>
      <c r="AA1045" s="110"/>
    </row>
    <row r="1046" spans="12:27" s="113" customFormat="1" ht="15.95" customHeight="1">
      <c r="L1046" s="172"/>
      <c r="M1046" s="172"/>
      <c r="N1046" s="172"/>
      <c r="O1046" s="172"/>
      <c r="P1046" s="110"/>
      <c r="Q1046" s="110"/>
      <c r="R1046" s="110"/>
      <c r="S1046" s="110"/>
      <c r="T1046" s="110"/>
      <c r="U1046" s="110"/>
      <c r="V1046" s="110"/>
      <c r="W1046" s="110"/>
      <c r="X1046" s="110"/>
      <c r="Y1046" s="110"/>
      <c r="Z1046" s="110"/>
      <c r="AA1046" s="110"/>
    </row>
    <row r="1047" spans="12:27" s="113" customFormat="1" ht="15.95" customHeight="1">
      <c r="L1047" s="172"/>
      <c r="M1047" s="172"/>
      <c r="N1047" s="172"/>
      <c r="O1047" s="172"/>
      <c r="P1047" s="110"/>
      <c r="Q1047" s="110"/>
      <c r="R1047" s="110"/>
      <c r="S1047" s="110"/>
      <c r="T1047" s="110"/>
      <c r="U1047" s="110"/>
      <c r="V1047" s="110"/>
      <c r="W1047" s="110"/>
      <c r="X1047" s="110"/>
      <c r="Y1047" s="110"/>
      <c r="Z1047" s="110"/>
      <c r="AA1047" s="110"/>
    </row>
    <row r="1048" spans="12:27" s="113" customFormat="1" ht="15.95" customHeight="1">
      <c r="L1048" s="172"/>
      <c r="M1048" s="172"/>
      <c r="N1048" s="172"/>
      <c r="O1048" s="172"/>
      <c r="P1048" s="110"/>
      <c r="Q1048" s="110"/>
      <c r="R1048" s="110"/>
      <c r="S1048" s="110"/>
      <c r="T1048" s="110"/>
      <c r="U1048" s="110"/>
      <c r="V1048" s="110"/>
      <c r="W1048" s="110"/>
      <c r="X1048" s="110"/>
      <c r="Y1048" s="110"/>
      <c r="Z1048" s="110"/>
      <c r="AA1048" s="110"/>
    </row>
    <row r="1049" spans="12:27" s="113" customFormat="1" ht="15.95" customHeight="1">
      <c r="L1049" s="172"/>
      <c r="M1049" s="172"/>
      <c r="N1049" s="172"/>
      <c r="O1049" s="172"/>
      <c r="P1049" s="110"/>
      <c r="Q1049" s="110"/>
      <c r="R1049" s="110"/>
      <c r="S1049" s="110"/>
      <c r="T1049" s="110"/>
      <c r="U1049" s="110"/>
      <c r="V1049" s="110"/>
      <c r="W1049" s="110"/>
      <c r="X1049" s="110"/>
      <c r="Y1049" s="110"/>
      <c r="Z1049" s="110"/>
      <c r="AA1049" s="110"/>
    </row>
    <row r="1050" spans="12:27" s="113" customFormat="1" ht="15.95" customHeight="1">
      <c r="L1050" s="172"/>
      <c r="M1050" s="172"/>
      <c r="N1050" s="172"/>
      <c r="O1050" s="172"/>
      <c r="P1050" s="110"/>
      <c r="Q1050" s="110"/>
      <c r="R1050" s="110"/>
      <c r="S1050" s="110"/>
      <c r="T1050" s="110"/>
      <c r="U1050" s="110"/>
      <c r="V1050" s="110"/>
      <c r="W1050" s="110"/>
      <c r="X1050" s="110"/>
      <c r="Y1050" s="110"/>
      <c r="Z1050" s="110"/>
      <c r="AA1050" s="110"/>
    </row>
    <row r="1051" spans="12:27" s="113" customFormat="1" ht="15.95" customHeight="1">
      <c r="L1051" s="172"/>
      <c r="M1051" s="172"/>
      <c r="N1051" s="172"/>
      <c r="O1051" s="172"/>
      <c r="P1051" s="110"/>
      <c r="Q1051" s="110"/>
      <c r="R1051" s="110"/>
      <c r="S1051" s="110"/>
      <c r="T1051" s="110"/>
      <c r="U1051" s="110"/>
      <c r="V1051" s="110"/>
      <c r="W1051" s="110"/>
      <c r="X1051" s="110"/>
      <c r="Y1051" s="110"/>
      <c r="Z1051" s="110"/>
      <c r="AA1051" s="110"/>
    </row>
    <row r="1052" spans="12:27" s="113" customFormat="1" ht="15.95" customHeight="1">
      <c r="L1052" s="172"/>
      <c r="M1052" s="172"/>
      <c r="N1052" s="172"/>
      <c r="O1052" s="172"/>
      <c r="P1052" s="110"/>
      <c r="Q1052" s="110"/>
      <c r="R1052" s="110"/>
      <c r="S1052" s="110"/>
      <c r="T1052" s="110"/>
      <c r="U1052" s="110"/>
      <c r="V1052" s="110"/>
      <c r="W1052" s="110"/>
      <c r="X1052" s="110"/>
      <c r="Y1052" s="110"/>
      <c r="Z1052" s="110"/>
      <c r="AA1052" s="110"/>
    </row>
    <row r="1053" spans="12:27" s="113" customFormat="1" ht="15.95" customHeight="1">
      <c r="L1053" s="172"/>
      <c r="M1053" s="172"/>
      <c r="N1053" s="172"/>
      <c r="O1053" s="172"/>
      <c r="P1053" s="110"/>
      <c r="Q1053" s="110"/>
      <c r="R1053" s="110"/>
      <c r="S1053" s="110"/>
      <c r="T1053" s="110"/>
      <c r="U1053" s="110"/>
      <c r="V1053" s="110"/>
      <c r="W1053" s="110"/>
      <c r="X1053" s="110"/>
      <c r="Y1053" s="110"/>
      <c r="Z1053" s="110"/>
      <c r="AA1053" s="110"/>
    </row>
    <row r="1054" spans="12:27" s="113" customFormat="1" ht="15.95" customHeight="1">
      <c r="L1054" s="172"/>
      <c r="M1054" s="172"/>
      <c r="N1054" s="172"/>
      <c r="O1054" s="172"/>
      <c r="P1054" s="110"/>
      <c r="Q1054" s="110"/>
      <c r="R1054" s="110"/>
      <c r="S1054" s="110"/>
      <c r="T1054" s="110"/>
      <c r="U1054" s="110"/>
      <c r="V1054" s="110"/>
      <c r="W1054" s="110"/>
      <c r="X1054" s="110"/>
      <c r="Y1054" s="110"/>
      <c r="Z1054" s="110"/>
      <c r="AA1054" s="110"/>
    </row>
    <row r="1055" spans="12:27" s="113" customFormat="1" ht="15.95" customHeight="1">
      <c r="L1055" s="172"/>
      <c r="M1055" s="172"/>
      <c r="N1055" s="172"/>
      <c r="O1055" s="172"/>
      <c r="P1055" s="110"/>
      <c r="Q1055" s="110"/>
      <c r="R1055" s="110"/>
      <c r="S1055" s="110"/>
      <c r="T1055" s="110"/>
      <c r="U1055" s="110"/>
      <c r="V1055" s="110"/>
      <c r="W1055" s="110"/>
      <c r="X1055" s="110"/>
      <c r="Y1055" s="110"/>
      <c r="Z1055" s="110"/>
      <c r="AA1055" s="110"/>
    </row>
    <row r="1056" spans="12:27" s="113" customFormat="1" ht="15.95" customHeight="1">
      <c r="L1056" s="172"/>
      <c r="M1056" s="172"/>
      <c r="N1056" s="172"/>
      <c r="O1056" s="172"/>
      <c r="P1056" s="110"/>
      <c r="Q1056" s="110"/>
      <c r="R1056" s="110"/>
      <c r="S1056" s="110"/>
      <c r="T1056" s="110"/>
      <c r="U1056" s="110"/>
      <c r="V1056" s="110"/>
      <c r="W1056" s="110"/>
      <c r="X1056" s="110"/>
      <c r="Y1056" s="110"/>
      <c r="Z1056" s="110"/>
      <c r="AA1056" s="110"/>
    </row>
    <row r="1057" spans="12:27" s="113" customFormat="1" ht="15.95" customHeight="1">
      <c r="L1057" s="172"/>
      <c r="M1057" s="172"/>
      <c r="N1057" s="172"/>
      <c r="O1057" s="172"/>
      <c r="P1057" s="110"/>
      <c r="Q1057" s="110"/>
      <c r="R1057" s="110"/>
      <c r="S1057" s="110"/>
      <c r="T1057" s="110"/>
      <c r="U1057" s="110"/>
      <c r="V1057" s="110"/>
      <c r="W1057" s="110"/>
      <c r="X1057" s="110"/>
      <c r="Y1057" s="110"/>
      <c r="Z1057" s="110"/>
      <c r="AA1057" s="110"/>
    </row>
    <row r="1058" spans="12:27" s="113" customFormat="1" ht="15.95" customHeight="1">
      <c r="L1058" s="172"/>
      <c r="M1058" s="172"/>
      <c r="N1058" s="172"/>
      <c r="O1058" s="172"/>
      <c r="P1058" s="110"/>
      <c r="Q1058" s="110"/>
      <c r="R1058" s="110"/>
      <c r="S1058" s="110"/>
      <c r="T1058" s="110"/>
      <c r="U1058" s="110"/>
      <c r="V1058" s="110"/>
      <c r="W1058" s="110"/>
      <c r="X1058" s="110"/>
      <c r="Y1058" s="110"/>
      <c r="Z1058" s="110"/>
      <c r="AA1058" s="110"/>
    </row>
    <row r="1059" spans="12:27" s="113" customFormat="1" ht="15.95" customHeight="1">
      <c r="L1059" s="172"/>
      <c r="M1059" s="172"/>
      <c r="N1059" s="172"/>
      <c r="O1059" s="172"/>
      <c r="P1059" s="110"/>
      <c r="Q1059" s="110"/>
      <c r="R1059" s="110"/>
      <c r="S1059" s="110"/>
      <c r="T1059" s="110"/>
      <c r="U1059" s="110"/>
      <c r="V1059" s="110"/>
      <c r="W1059" s="110"/>
      <c r="X1059" s="110"/>
      <c r="Y1059" s="110"/>
      <c r="Z1059" s="110"/>
      <c r="AA1059" s="110"/>
    </row>
    <row r="1060" spans="12:27" s="113" customFormat="1" ht="15.95" customHeight="1">
      <c r="L1060" s="172"/>
      <c r="M1060" s="172"/>
      <c r="N1060" s="172"/>
      <c r="O1060" s="172"/>
      <c r="P1060" s="110"/>
      <c r="Q1060" s="110"/>
      <c r="R1060" s="110"/>
      <c r="S1060" s="110"/>
      <c r="T1060" s="110"/>
      <c r="U1060" s="110"/>
      <c r="V1060" s="110"/>
      <c r="W1060" s="110"/>
      <c r="X1060" s="110"/>
      <c r="Y1060" s="110"/>
      <c r="Z1060" s="110"/>
      <c r="AA1060" s="110"/>
    </row>
    <row r="1061" spans="12:27" s="113" customFormat="1" ht="15.95" customHeight="1">
      <c r="L1061" s="172"/>
      <c r="M1061" s="172"/>
      <c r="N1061" s="172"/>
      <c r="O1061" s="172"/>
      <c r="P1061" s="110"/>
      <c r="Q1061" s="110"/>
      <c r="R1061" s="110"/>
      <c r="S1061" s="110"/>
      <c r="T1061" s="110"/>
      <c r="U1061" s="110"/>
      <c r="V1061" s="110"/>
      <c r="W1061" s="110"/>
      <c r="X1061" s="110"/>
      <c r="Y1061" s="110"/>
      <c r="Z1061" s="110"/>
      <c r="AA1061" s="110"/>
    </row>
    <row r="1062" spans="12:27" s="113" customFormat="1" ht="15.95" customHeight="1">
      <c r="L1062" s="172"/>
      <c r="M1062" s="172"/>
      <c r="N1062" s="172"/>
      <c r="O1062" s="172"/>
      <c r="P1062" s="110"/>
      <c r="Q1062" s="110"/>
      <c r="R1062" s="110"/>
      <c r="S1062" s="110"/>
      <c r="T1062" s="110"/>
      <c r="U1062" s="110"/>
      <c r="V1062" s="110"/>
      <c r="W1062" s="110"/>
      <c r="X1062" s="110"/>
      <c r="Y1062" s="110"/>
      <c r="Z1062" s="110"/>
      <c r="AA1062" s="110"/>
    </row>
    <row r="1063" spans="12:27" s="113" customFormat="1" ht="15.95" customHeight="1">
      <c r="L1063" s="172"/>
      <c r="M1063" s="172"/>
      <c r="N1063" s="172"/>
      <c r="O1063" s="172"/>
      <c r="P1063" s="110"/>
      <c r="Q1063" s="110"/>
      <c r="R1063" s="110"/>
      <c r="S1063" s="110"/>
      <c r="T1063" s="110"/>
      <c r="U1063" s="110"/>
      <c r="V1063" s="110"/>
      <c r="W1063" s="110"/>
      <c r="X1063" s="110"/>
      <c r="Y1063" s="110"/>
      <c r="Z1063" s="110"/>
      <c r="AA1063" s="110"/>
    </row>
    <row r="1064" spans="12:27" s="113" customFormat="1" ht="15.95" customHeight="1">
      <c r="L1064" s="172"/>
      <c r="M1064" s="172"/>
      <c r="N1064" s="172"/>
      <c r="O1064" s="172"/>
      <c r="P1064" s="110"/>
      <c r="Q1064" s="110"/>
      <c r="R1064" s="110"/>
      <c r="S1064" s="110"/>
      <c r="T1064" s="110"/>
      <c r="U1064" s="110"/>
      <c r="V1064" s="110"/>
      <c r="W1064" s="110"/>
      <c r="X1064" s="110"/>
      <c r="Y1064" s="110"/>
      <c r="Z1064" s="110"/>
      <c r="AA1064" s="110"/>
    </row>
    <row r="1065" spans="12:27" s="113" customFormat="1" ht="15.95" customHeight="1">
      <c r="L1065" s="172"/>
      <c r="M1065" s="172"/>
      <c r="N1065" s="172"/>
      <c r="O1065" s="172"/>
      <c r="P1065" s="110"/>
      <c r="Q1065" s="110"/>
      <c r="R1065" s="110"/>
      <c r="S1065" s="110"/>
      <c r="T1065" s="110"/>
      <c r="U1065" s="110"/>
      <c r="V1065" s="110"/>
      <c r="W1065" s="110"/>
      <c r="X1065" s="110"/>
      <c r="Y1065" s="110"/>
      <c r="Z1065" s="110"/>
      <c r="AA1065" s="110"/>
    </row>
    <row r="1066" spans="12:27" s="113" customFormat="1" ht="15.95" customHeight="1">
      <c r="L1066" s="172"/>
      <c r="M1066" s="172"/>
      <c r="N1066" s="172"/>
      <c r="O1066" s="172"/>
      <c r="P1066" s="110"/>
      <c r="Q1066" s="110"/>
      <c r="R1066" s="110"/>
      <c r="S1066" s="110"/>
      <c r="T1066" s="110"/>
      <c r="U1066" s="110"/>
      <c r="V1066" s="110"/>
      <c r="W1066" s="110"/>
      <c r="X1066" s="110"/>
      <c r="Y1066" s="110"/>
      <c r="Z1066" s="110"/>
      <c r="AA1066" s="110"/>
    </row>
    <row r="1067" spans="12:27" s="113" customFormat="1" ht="15.95" customHeight="1">
      <c r="L1067" s="172"/>
      <c r="M1067" s="172"/>
      <c r="N1067" s="172"/>
      <c r="O1067" s="172"/>
      <c r="P1067" s="110"/>
      <c r="Q1067" s="110"/>
      <c r="R1067" s="110"/>
      <c r="S1067" s="110"/>
      <c r="T1067" s="110"/>
      <c r="U1067" s="110"/>
      <c r="V1067" s="110"/>
      <c r="W1067" s="110"/>
      <c r="X1067" s="110"/>
      <c r="Y1067" s="110"/>
      <c r="Z1067" s="110"/>
      <c r="AA1067" s="110"/>
    </row>
    <row r="1068" spans="12:27" s="113" customFormat="1" ht="15.95" customHeight="1">
      <c r="L1068" s="172"/>
      <c r="M1068" s="172"/>
      <c r="N1068" s="172"/>
      <c r="O1068" s="172"/>
      <c r="P1068" s="110"/>
      <c r="Q1068" s="110"/>
      <c r="R1068" s="110"/>
      <c r="S1068" s="110"/>
      <c r="T1068" s="110"/>
      <c r="U1068" s="110"/>
      <c r="V1068" s="110"/>
      <c r="W1068" s="110"/>
      <c r="X1068" s="110"/>
      <c r="Y1068" s="110"/>
      <c r="Z1068" s="110"/>
      <c r="AA1068" s="110"/>
    </row>
    <row r="1069" spans="12:27" s="113" customFormat="1" ht="15.95" customHeight="1">
      <c r="L1069" s="172"/>
      <c r="M1069" s="172"/>
      <c r="N1069" s="172"/>
      <c r="O1069" s="172"/>
      <c r="P1069" s="110"/>
      <c r="Q1069" s="110"/>
      <c r="R1069" s="110"/>
      <c r="S1069" s="110"/>
      <c r="T1069" s="110"/>
      <c r="U1069" s="110"/>
      <c r="V1069" s="110"/>
      <c r="W1069" s="110"/>
      <c r="X1069" s="110"/>
      <c r="Y1069" s="110"/>
      <c r="Z1069" s="110"/>
      <c r="AA1069" s="110"/>
    </row>
    <row r="1070" spans="12:27" s="113" customFormat="1" ht="15.95" customHeight="1">
      <c r="L1070" s="172"/>
      <c r="M1070" s="172"/>
      <c r="N1070" s="172"/>
      <c r="O1070" s="172"/>
      <c r="P1070" s="110"/>
      <c r="Q1070" s="110"/>
      <c r="R1070" s="110"/>
      <c r="S1070" s="110"/>
      <c r="T1070" s="110"/>
      <c r="U1070" s="110"/>
      <c r="V1070" s="110"/>
      <c r="W1070" s="110"/>
      <c r="X1070" s="110"/>
      <c r="Y1070" s="110"/>
      <c r="Z1070" s="110"/>
      <c r="AA1070" s="110"/>
    </row>
    <row r="1071" spans="12:27" s="113" customFormat="1" ht="15.95" customHeight="1">
      <c r="L1071" s="172"/>
      <c r="M1071" s="172"/>
      <c r="N1071" s="172"/>
      <c r="O1071" s="172"/>
      <c r="P1071" s="110"/>
      <c r="Q1071" s="110"/>
      <c r="R1071" s="110"/>
      <c r="S1071" s="110"/>
      <c r="T1071" s="110"/>
      <c r="U1071" s="110"/>
      <c r="V1071" s="110"/>
      <c r="W1071" s="110"/>
      <c r="X1071" s="110"/>
      <c r="Y1071" s="110"/>
      <c r="Z1071" s="110"/>
      <c r="AA1071" s="110"/>
    </row>
    <row r="1072" spans="12:27" s="113" customFormat="1" ht="15.95" customHeight="1">
      <c r="L1072" s="172"/>
      <c r="M1072" s="172"/>
      <c r="N1072" s="172"/>
      <c r="O1072" s="172"/>
      <c r="P1072" s="110"/>
      <c r="Q1072" s="110"/>
      <c r="R1072" s="110"/>
      <c r="S1072" s="110"/>
      <c r="T1072" s="110"/>
      <c r="U1072" s="110"/>
      <c r="V1072" s="110"/>
      <c r="W1072" s="110"/>
      <c r="X1072" s="110"/>
      <c r="Y1072" s="110"/>
      <c r="Z1072" s="110"/>
      <c r="AA1072" s="110"/>
    </row>
    <row r="1073" spans="12:27" s="113" customFormat="1" ht="15.95" customHeight="1">
      <c r="L1073" s="172"/>
      <c r="M1073" s="172"/>
      <c r="N1073" s="172"/>
      <c r="O1073" s="172"/>
      <c r="P1073" s="110"/>
      <c r="Q1073" s="110"/>
      <c r="R1073" s="110"/>
      <c r="S1073" s="110"/>
      <c r="T1073" s="110"/>
      <c r="U1073" s="110"/>
      <c r="V1073" s="110"/>
      <c r="W1073" s="110"/>
      <c r="X1073" s="110"/>
      <c r="Y1073" s="110"/>
      <c r="Z1073" s="110"/>
      <c r="AA1073" s="110"/>
    </row>
    <row r="1074" spans="12:27" s="113" customFormat="1" ht="15.95" customHeight="1">
      <c r="L1074" s="172"/>
      <c r="M1074" s="172"/>
      <c r="N1074" s="172"/>
      <c r="O1074" s="172"/>
      <c r="P1074" s="110"/>
      <c r="Q1074" s="110"/>
      <c r="R1074" s="110"/>
      <c r="S1074" s="110"/>
      <c r="T1074" s="110"/>
      <c r="U1074" s="110"/>
      <c r="V1074" s="110"/>
      <c r="W1074" s="110"/>
      <c r="X1074" s="110"/>
      <c r="Y1074" s="110"/>
      <c r="Z1074" s="110"/>
      <c r="AA1074" s="110"/>
    </row>
    <row r="1075" spans="12:27" s="113" customFormat="1" ht="15.95" customHeight="1">
      <c r="L1075" s="172"/>
      <c r="M1075" s="172"/>
      <c r="N1075" s="172"/>
      <c r="O1075" s="172"/>
      <c r="P1075" s="110"/>
      <c r="Q1075" s="110"/>
      <c r="R1075" s="110"/>
      <c r="S1075" s="110"/>
      <c r="T1075" s="110"/>
      <c r="U1075" s="110"/>
      <c r="V1075" s="110"/>
      <c r="W1075" s="110"/>
      <c r="X1075" s="110"/>
      <c r="Y1075" s="110"/>
      <c r="Z1075" s="110"/>
      <c r="AA1075" s="110"/>
    </row>
    <row r="1076" spans="12:27" s="113" customFormat="1" ht="15.95" customHeight="1">
      <c r="L1076" s="172"/>
      <c r="M1076" s="172"/>
      <c r="N1076" s="172"/>
      <c r="O1076" s="172"/>
      <c r="P1076" s="110"/>
      <c r="Q1076" s="110"/>
      <c r="R1076" s="110"/>
      <c r="S1076" s="110"/>
      <c r="T1076" s="110"/>
      <c r="U1076" s="110"/>
      <c r="V1076" s="110"/>
      <c r="W1076" s="110"/>
      <c r="X1076" s="110"/>
      <c r="Y1076" s="110"/>
      <c r="Z1076" s="110"/>
      <c r="AA1076" s="110"/>
    </row>
    <row r="1077" spans="12:27" s="113" customFormat="1" ht="15.95" customHeight="1">
      <c r="L1077" s="172"/>
      <c r="M1077" s="172"/>
      <c r="N1077" s="172"/>
      <c r="O1077" s="172"/>
      <c r="P1077" s="110"/>
      <c r="Q1077" s="110"/>
      <c r="R1077" s="110"/>
      <c r="S1077" s="110"/>
      <c r="T1077" s="110"/>
      <c r="U1077" s="110"/>
      <c r="V1077" s="110"/>
      <c r="W1077" s="110"/>
      <c r="X1077" s="110"/>
      <c r="Y1077" s="110"/>
      <c r="Z1077" s="110"/>
      <c r="AA1077" s="110"/>
    </row>
    <row r="1078" spans="12:27" s="113" customFormat="1" ht="15.95" customHeight="1">
      <c r="L1078" s="172"/>
      <c r="M1078" s="172"/>
      <c r="N1078" s="172"/>
      <c r="O1078" s="172"/>
      <c r="P1078" s="110"/>
      <c r="Q1078" s="110"/>
      <c r="R1078" s="110"/>
      <c r="S1078" s="110"/>
      <c r="T1078" s="110"/>
      <c r="U1078" s="110"/>
      <c r="V1078" s="110"/>
      <c r="W1078" s="110"/>
      <c r="X1078" s="110"/>
      <c r="Y1078" s="110"/>
      <c r="Z1078" s="110"/>
      <c r="AA1078" s="110"/>
    </row>
    <row r="1079" spans="12:27" s="113" customFormat="1" ht="15.95" customHeight="1">
      <c r="L1079" s="172"/>
      <c r="M1079" s="172"/>
      <c r="N1079" s="172"/>
      <c r="O1079" s="172"/>
      <c r="P1079" s="110"/>
      <c r="Q1079" s="110"/>
      <c r="R1079" s="110"/>
      <c r="S1079" s="110"/>
      <c r="T1079" s="110"/>
      <c r="U1079" s="110"/>
      <c r="V1079" s="110"/>
      <c r="W1079" s="110"/>
      <c r="X1079" s="110"/>
      <c r="Y1079" s="110"/>
      <c r="Z1079" s="110"/>
      <c r="AA1079" s="110"/>
    </row>
    <row r="1080" spans="12:27" s="113" customFormat="1" ht="15.95" customHeight="1">
      <c r="L1080" s="172"/>
      <c r="M1080" s="172"/>
      <c r="N1080" s="172"/>
      <c r="O1080" s="172"/>
      <c r="P1080" s="110"/>
      <c r="Q1080" s="110"/>
      <c r="R1080" s="110"/>
      <c r="S1080" s="110"/>
      <c r="T1080" s="110"/>
      <c r="U1080" s="110"/>
      <c r="V1080" s="110"/>
      <c r="W1080" s="110"/>
      <c r="X1080" s="110"/>
      <c r="Y1080" s="110"/>
      <c r="Z1080" s="110"/>
      <c r="AA1080" s="110"/>
    </row>
    <row r="1081" spans="12:27" s="113" customFormat="1" ht="15.95" customHeight="1">
      <c r="L1081" s="172"/>
      <c r="M1081" s="172"/>
      <c r="N1081" s="172"/>
      <c r="O1081" s="172"/>
      <c r="P1081" s="110"/>
      <c r="Q1081" s="110"/>
      <c r="R1081" s="110"/>
      <c r="S1081" s="110"/>
      <c r="T1081" s="110"/>
      <c r="U1081" s="110"/>
      <c r="V1081" s="110"/>
      <c r="W1081" s="110"/>
      <c r="X1081" s="110"/>
      <c r="Y1081" s="110"/>
      <c r="Z1081" s="110"/>
      <c r="AA1081" s="110"/>
    </row>
    <row r="1082" spans="12:27" s="113" customFormat="1" ht="15.95" customHeight="1">
      <c r="L1082" s="172"/>
      <c r="M1082" s="172"/>
      <c r="N1082" s="172"/>
      <c r="O1082" s="172"/>
      <c r="P1082" s="110"/>
      <c r="Q1082" s="110"/>
      <c r="R1082" s="110"/>
      <c r="S1082" s="110"/>
      <c r="T1082" s="110"/>
      <c r="U1082" s="110"/>
      <c r="V1082" s="110"/>
      <c r="W1082" s="110"/>
      <c r="X1082" s="110"/>
      <c r="Y1082" s="110"/>
      <c r="Z1082" s="110"/>
      <c r="AA1082" s="110"/>
    </row>
    <row r="1083" spans="12:27" s="113" customFormat="1" ht="15.95" customHeight="1">
      <c r="L1083" s="172"/>
      <c r="M1083" s="172"/>
      <c r="N1083" s="172"/>
      <c r="O1083" s="172"/>
      <c r="P1083" s="110"/>
      <c r="Q1083" s="110"/>
      <c r="R1083" s="110"/>
      <c r="S1083" s="110"/>
      <c r="T1083" s="110"/>
      <c r="U1083" s="110"/>
      <c r="V1083" s="110"/>
      <c r="W1083" s="110"/>
      <c r="X1083" s="110"/>
      <c r="Y1083" s="110"/>
      <c r="Z1083" s="110"/>
      <c r="AA1083" s="110"/>
    </row>
    <row r="1084" spans="12:27" s="113" customFormat="1" ht="15.95" customHeight="1">
      <c r="L1084" s="172"/>
      <c r="M1084" s="172"/>
      <c r="N1084" s="172"/>
      <c r="O1084" s="172"/>
      <c r="P1084" s="110"/>
      <c r="Q1084" s="110"/>
      <c r="R1084" s="110"/>
      <c r="S1084" s="110"/>
      <c r="T1084" s="110"/>
      <c r="U1084" s="110"/>
      <c r="V1084" s="110"/>
      <c r="W1084" s="110"/>
      <c r="X1084" s="110"/>
      <c r="Y1084" s="110"/>
      <c r="Z1084" s="110"/>
      <c r="AA1084" s="110"/>
    </row>
    <row r="1085" spans="12:27" s="113" customFormat="1" ht="15.95" customHeight="1">
      <c r="L1085" s="172"/>
      <c r="M1085" s="172"/>
      <c r="N1085" s="172"/>
      <c r="O1085" s="172"/>
      <c r="P1085" s="110"/>
      <c r="Q1085" s="110"/>
      <c r="R1085" s="110"/>
      <c r="S1085" s="110"/>
      <c r="T1085" s="110"/>
      <c r="U1085" s="110"/>
      <c r="V1085" s="110"/>
      <c r="W1085" s="110"/>
      <c r="X1085" s="110"/>
      <c r="Y1085" s="110"/>
      <c r="Z1085" s="110"/>
      <c r="AA1085" s="110"/>
    </row>
    <row r="1086" spans="12:27" s="113" customFormat="1" ht="15.95" customHeight="1">
      <c r="L1086" s="172"/>
      <c r="M1086" s="172"/>
      <c r="N1086" s="172"/>
      <c r="O1086" s="172"/>
      <c r="P1086" s="110"/>
      <c r="Q1086" s="110"/>
      <c r="R1086" s="110"/>
      <c r="S1086" s="110"/>
      <c r="T1086" s="110"/>
      <c r="U1086" s="110"/>
      <c r="V1086" s="110"/>
      <c r="W1086" s="110"/>
      <c r="X1086" s="110"/>
      <c r="Y1086" s="110"/>
      <c r="Z1086" s="110"/>
      <c r="AA1086" s="110"/>
    </row>
    <row r="1087" spans="12:27" s="113" customFormat="1" ht="15.95" customHeight="1">
      <c r="L1087" s="172"/>
      <c r="M1087" s="172"/>
      <c r="N1087" s="172"/>
      <c r="O1087" s="172"/>
      <c r="P1087" s="110"/>
      <c r="Q1087" s="110"/>
      <c r="R1087" s="110"/>
      <c r="S1087" s="110"/>
      <c r="T1087" s="110"/>
      <c r="U1087" s="110"/>
      <c r="V1087" s="110"/>
      <c r="W1087" s="110"/>
      <c r="X1087" s="110"/>
      <c r="Y1087" s="110"/>
      <c r="Z1087" s="110"/>
      <c r="AA1087" s="110"/>
    </row>
    <row r="1088" spans="12:27" s="113" customFormat="1" ht="15.95" customHeight="1">
      <c r="L1088" s="172"/>
      <c r="M1088" s="172"/>
      <c r="N1088" s="172"/>
      <c r="O1088" s="172"/>
      <c r="P1088" s="110"/>
      <c r="Q1088" s="110"/>
      <c r="R1088" s="110"/>
      <c r="S1088" s="110"/>
      <c r="T1088" s="110"/>
      <c r="U1088" s="110"/>
      <c r="V1088" s="110"/>
      <c r="W1088" s="110"/>
      <c r="X1088" s="110"/>
      <c r="Y1088" s="110"/>
      <c r="Z1088" s="110"/>
      <c r="AA1088" s="110"/>
    </row>
    <row r="1089" spans="12:27" s="113" customFormat="1" ht="15.95" customHeight="1">
      <c r="L1089" s="172"/>
      <c r="M1089" s="172"/>
      <c r="N1089" s="172"/>
      <c r="O1089" s="172"/>
      <c r="P1089" s="110"/>
      <c r="Q1089" s="110"/>
      <c r="R1089" s="110"/>
      <c r="S1089" s="110"/>
      <c r="T1089" s="110"/>
      <c r="U1089" s="110"/>
      <c r="V1089" s="110"/>
      <c r="W1089" s="110"/>
      <c r="X1089" s="110"/>
      <c r="Y1089" s="110"/>
      <c r="Z1089" s="110"/>
      <c r="AA1089" s="110"/>
    </row>
    <row r="1090" spans="12:27" s="113" customFormat="1" ht="15.95" customHeight="1">
      <c r="L1090" s="172"/>
      <c r="M1090" s="172"/>
      <c r="N1090" s="172"/>
      <c r="O1090" s="172"/>
      <c r="P1090" s="110"/>
      <c r="Q1090" s="110"/>
      <c r="R1090" s="110"/>
      <c r="S1090" s="110"/>
      <c r="T1090" s="110"/>
      <c r="U1090" s="110"/>
      <c r="V1090" s="110"/>
      <c r="W1090" s="110"/>
      <c r="X1090" s="110"/>
      <c r="Y1090" s="110"/>
      <c r="Z1090" s="110"/>
      <c r="AA1090" s="110"/>
    </row>
    <row r="1091" spans="12:27" s="113" customFormat="1" ht="15.95" customHeight="1">
      <c r="L1091" s="172"/>
      <c r="M1091" s="172"/>
      <c r="N1091" s="172"/>
      <c r="O1091" s="172"/>
      <c r="P1091" s="110"/>
      <c r="Q1091" s="110"/>
      <c r="R1091" s="110"/>
      <c r="S1091" s="110"/>
      <c r="T1091" s="110"/>
      <c r="U1091" s="110"/>
      <c r="V1091" s="110"/>
      <c r="W1091" s="110"/>
      <c r="X1091" s="110"/>
      <c r="Y1091" s="110"/>
      <c r="Z1091" s="110"/>
      <c r="AA1091" s="110"/>
    </row>
    <row r="1092" spans="12:27" s="113" customFormat="1" ht="15.95" customHeight="1">
      <c r="L1092" s="172"/>
      <c r="M1092" s="172"/>
      <c r="N1092" s="172"/>
      <c r="O1092" s="172"/>
      <c r="P1092" s="110"/>
      <c r="Q1092" s="110"/>
      <c r="R1092" s="110"/>
      <c r="S1092" s="110"/>
      <c r="T1092" s="110"/>
      <c r="U1092" s="110"/>
      <c r="V1092" s="110"/>
      <c r="W1092" s="110"/>
      <c r="X1092" s="110"/>
      <c r="Y1092" s="110"/>
      <c r="Z1092" s="110"/>
      <c r="AA1092" s="110"/>
    </row>
    <row r="1093" spans="12:27" s="113" customFormat="1" ht="15.95" customHeight="1">
      <c r="L1093" s="172"/>
      <c r="M1093" s="172"/>
      <c r="N1093" s="172"/>
      <c r="O1093" s="172"/>
      <c r="P1093" s="110"/>
      <c r="Q1093" s="110"/>
      <c r="R1093" s="110"/>
      <c r="S1093" s="110"/>
      <c r="T1093" s="110"/>
      <c r="U1093" s="110"/>
      <c r="V1093" s="110"/>
      <c r="W1093" s="110"/>
      <c r="X1093" s="110"/>
      <c r="Y1093" s="110"/>
      <c r="Z1093" s="110"/>
      <c r="AA1093" s="110"/>
    </row>
    <row r="1094" spans="12:27" s="113" customFormat="1" ht="15.95" customHeight="1">
      <c r="L1094" s="172"/>
      <c r="M1094" s="172"/>
      <c r="N1094" s="172"/>
      <c r="O1094" s="172"/>
      <c r="P1094" s="110"/>
      <c r="Q1094" s="110"/>
      <c r="R1094" s="110"/>
      <c r="S1094" s="110"/>
      <c r="T1094" s="110"/>
      <c r="U1094" s="110"/>
      <c r="V1094" s="110"/>
      <c r="W1094" s="110"/>
      <c r="X1094" s="110"/>
      <c r="Y1094" s="110"/>
      <c r="Z1094" s="110"/>
      <c r="AA1094" s="110"/>
    </row>
    <row r="1095" spans="12:27" s="113" customFormat="1" ht="15.95" customHeight="1">
      <c r="L1095" s="172"/>
      <c r="M1095" s="172"/>
      <c r="N1095" s="172"/>
      <c r="O1095" s="172"/>
      <c r="P1095" s="110"/>
      <c r="Q1095" s="110"/>
      <c r="R1095" s="110"/>
      <c r="S1095" s="110"/>
      <c r="T1095" s="110"/>
      <c r="U1095" s="110"/>
      <c r="V1095" s="110"/>
      <c r="W1095" s="110"/>
      <c r="X1095" s="110"/>
      <c r="Y1095" s="110"/>
      <c r="Z1095" s="110"/>
      <c r="AA1095" s="110"/>
    </row>
    <row r="1096" spans="12:27" s="113" customFormat="1" ht="15.95" customHeight="1">
      <c r="L1096" s="172"/>
      <c r="M1096" s="172"/>
      <c r="N1096" s="172"/>
      <c r="O1096" s="172"/>
      <c r="P1096" s="110"/>
      <c r="Q1096" s="110"/>
      <c r="R1096" s="110"/>
      <c r="S1096" s="110"/>
      <c r="T1096" s="110"/>
      <c r="U1096" s="110"/>
      <c r="V1096" s="110"/>
      <c r="W1096" s="110"/>
      <c r="X1096" s="110"/>
      <c r="Y1096" s="110"/>
      <c r="Z1096" s="110"/>
      <c r="AA1096" s="110"/>
    </row>
    <row r="1097" spans="12:27" s="113" customFormat="1" ht="15.95" customHeight="1">
      <c r="L1097" s="172"/>
      <c r="M1097" s="172"/>
      <c r="N1097" s="172"/>
      <c r="O1097" s="172"/>
      <c r="P1097" s="110"/>
      <c r="Q1097" s="110"/>
      <c r="R1097" s="110"/>
      <c r="S1097" s="110"/>
      <c r="T1097" s="110"/>
      <c r="U1097" s="110"/>
      <c r="V1097" s="110"/>
      <c r="W1097" s="110"/>
      <c r="X1097" s="110"/>
      <c r="Y1097" s="110"/>
      <c r="Z1097" s="110"/>
      <c r="AA1097" s="110"/>
    </row>
    <row r="1098" spans="12:27" s="113" customFormat="1" ht="15.95" customHeight="1">
      <c r="L1098" s="172"/>
      <c r="M1098" s="172"/>
      <c r="N1098" s="172"/>
      <c r="O1098" s="172"/>
      <c r="P1098" s="110"/>
      <c r="Q1098" s="110"/>
      <c r="R1098" s="110"/>
      <c r="S1098" s="110"/>
      <c r="T1098" s="110"/>
      <c r="U1098" s="110"/>
      <c r="V1098" s="110"/>
      <c r="W1098" s="110"/>
      <c r="X1098" s="110"/>
      <c r="Y1098" s="110"/>
      <c r="Z1098" s="110"/>
      <c r="AA1098" s="110"/>
    </row>
    <row r="1099" spans="12:27" s="113" customFormat="1" ht="15.95" customHeight="1">
      <c r="L1099" s="172"/>
      <c r="M1099" s="172"/>
      <c r="N1099" s="172"/>
      <c r="O1099" s="172"/>
      <c r="P1099" s="110"/>
      <c r="Q1099" s="110"/>
      <c r="R1099" s="110"/>
      <c r="S1099" s="110"/>
      <c r="T1099" s="110"/>
      <c r="U1099" s="110"/>
      <c r="V1099" s="110"/>
      <c r="W1099" s="110"/>
      <c r="X1099" s="110"/>
      <c r="Y1099" s="110"/>
      <c r="Z1099" s="110"/>
      <c r="AA1099" s="110"/>
    </row>
    <row r="1100" spans="12:27" s="113" customFormat="1" ht="15.95" customHeight="1">
      <c r="L1100" s="172"/>
      <c r="M1100" s="172"/>
      <c r="N1100" s="172"/>
      <c r="O1100" s="172"/>
      <c r="P1100" s="110"/>
      <c r="Q1100" s="110"/>
      <c r="R1100" s="110"/>
      <c r="S1100" s="110"/>
      <c r="T1100" s="110"/>
      <c r="U1100" s="110"/>
      <c r="V1100" s="110"/>
      <c r="W1100" s="110"/>
      <c r="X1100" s="110"/>
      <c r="Y1100" s="110"/>
      <c r="Z1100" s="110"/>
      <c r="AA1100" s="110"/>
    </row>
    <row r="1101" spans="12:27" s="113" customFormat="1" ht="15.95" customHeight="1">
      <c r="L1101" s="172"/>
      <c r="M1101" s="172"/>
      <c r="N1101" s="172"/>
      <c r="O1101" s="172"/>
      <c r="P1101" s="110"/>
      <c r="Q1101" s="110"/>
      <c r="R1101" s="110"/>
      <c r="S1101" s="110"/>
      <c r="T1101" s="110"/>
      <c r="U1101" s="110"/>
      <c r="V1101" s="110"/>
      <c r="W1101" s="110"/>
      <c r="X1101" s="110"/>
      <c r="Y1101" s="110"/>
      <c r="Z1101" s="110"/>
      <c r="AA1101" s="110"/>
    </row>
    <row r="1102" spans="12:27" s="113" customFormat="1" ht="15.95" customHeight="1">
      <c r="L1102" s="172"/>
      <c r="M1102" s="172"/>
      <c r="N1102" s="172"/>
      <c r="O1102" s="172"/>
      <c r="P1102" s="110"/>
      <c r="Q1102" s="110"/>
      <c r="R1102" s="110"/>
      <c r="S1102" s="110"/>
      <c r="T1102" s="110"/>
      <c r="U1102" s="110"/>
      <c r="V1102" s="110"/>
      <c r="W1102" s="110"/>
      <c r="X1102" s="110"/>
      <c r="Y1102" s="110"/>
      <c r="Z1102" s="110"/>
      <c r="AA1102" s="110"/>
    </row>
    <row r="1103" spans="12:27" s="113" customFormat="1" ht="15.95" customHeight="1">
      <c r="L1103" s="172"/>
      <c r="M1103" s="172"/>
      <c r="N1103" s="172"/>
      <c r="O1103" s="172"/>
      <c r="P1103" s="110"/>
      <c r="Q1103" s="110"/>
      <c r="R1103" s="110"/>
      <c r="S1103" s="110"/>
      <c r="T1103" s="110"/>
      <c r="U1103" s="110"/>
      <c r="V1103" s="110"/>
      <c r="W1103" s="110"/>
      <c r="X1103" s="110"/>
      <c r="Y1103" s="110"/>
      <c r="Z1103" s="110"/>
      <c r="AA1103" s="110"/>
    </row>
    <row r="1104" spans="12:27" s="113" customFormat="1" ht="15.95" customHeight="1">
      <c r="L1104" s="172"/>
      <c r="M1104" s="172"/>
      <c r="N1104" s="172"/>
      <c r="O1104" s="172"/>
      <c r="P1104" s="110"/>
      <c r="Q1104" s="110"/>
      <c r="R1104" s="110"/>
      <c r="S1104" s="110"/>
      <c r="T1104" s="110"/>
      <c r="U1104" s="110"/>
      <c r="V1104" s="110"/>
      <c r="W1104" s="110"/>
      <c r="X1104" s="110"/>
      <c r="Y1104" s="110"/>
      <c r="Z1104" s="110"/>
      <c r="AA1104" s="110"/>
    </row>
    <row r="1105" spans="12:27" s="113" customFormat="1" ht="15.95" customHeight="1">
      <c r="L1105" s="172"/>
      <c r="M1105" s="172"/>
      <c r="N1105" s="172"/>
      <c r="O1105" s="172"/>
      <c r="P1105" s="110"/>
      <c r="Q1105" s="110"/>
      <c r="R1105" s="110"/>
      <c r="S1105" s="110"/>
      <c r="T1105" s="110"/>
      <c r="U1105" s="110"/>
      <c r="V1105" s="110"/>
      <c r="W1105" s="110"/>
      <c r="X1105" s="110"/>
      <c r="Y1105" s="110"/>
      <c r="Z1105" s="110"/>
      <c r="AA1105" s="110"/>
    </row>
    <row r="1106" spans="12:27" s="113" customFormat="1" ht="15.95" customHeight="1">
      <c r="L1106" s="172"/>
      <c r="M1106" s="172"/>
      <c r="N1106" s="172"/>
      <c r="O1106" s="172"/>
      <c r="P1106" s="110"/>
      <c r="Q1106" s="110"/>
      <c r="R1106" s="110"/>
      <c r="S1106" s="110"/>
      <c r="T1106" s="110"/>
      <c r="U1106" s="110"/>
      <c r="V1106" s="110"/>
      <c r="W1106" s="110"/>
      <c r="X1106" s="110"/>
      <c r="Y1106" s="110"/>
      <c r="Z1106" s="110"/>
      <c r="AA1106" s="110"/>
    </row>
    <row r="1107" spans="12:27" s="113" customFormat="1" ht="15.95" customHeight="1">
      <c r="L1107" s="172"/>
      <c r="M1107" s="172"/>
      <c r="N1107" s="172"/>
      <c r="O1107" s="172"/>
      <c r="P1107" s="110"/>
      <c r="Q1107" s="110"/>
      <c r="R1107" s="110"/>
      <c r="S1107" s="110"/>
      <c r="T1107" s="110"/>
      <c r="U1107" s="110"/>
      <c r="V1107" s="110"/>
      <c r="W1107" s="110"/>
      <c r="X1107" s="110"/>
      <c r="Y1107" s="110"/>
      <c r="Z1107" s="110"/>
      <c r="AA1107" s="110"/>
    </row>
    <row r="1108" spans="12:27" s="113" customFormat="1" ht="15.95" customHeight="1">
      <c r="L1108" s="172"/>
      <c r="M1108" s="172"/>
      <c r="N1108" s="172"/>
      <c r="O1108" s="172"/>
      <c r="P1108" s="110"/>
      <c r="Q1108" s="110"/>
      <c r="R1108" s="110"/>
      <c r="S1108" s="110"/>
      <c r="T1108" s="110"/>
      <c r="U1108" s="110"/>
      <c r="V1108" s="110"/>
      <c r="W1108" s="110"/>
      <c r="X1108" s="110"/>
      <c r="Y1108" s="110"/>
      <c r="Z1108" s="110"/>
      <c r="AA1108" s="110"/>
    </row>
    <row r="1109" spans="12:27" s="113" customFormat="1" ht="15.95" customHeight="1">
      <c r="L1109" s="172"/>
      <c r="M1109" s="172"/>
      <c r="N1109" s="172"/>
      <c r="O1109" s="172"/>
      <c r="P1109" s="110"/>
      <c r="Q1109" s="110"/>
      <c r="R1109" s="110"/>
      <c r="S1109" s="110"/>
      <c r="T1109" s="110"/>
      <c r="U1109" s="110"/>
      <c r="V1109" s="110"/>
      <c r="W1109" s="110"/>
      <c r="X1109" s="110"/>
      <c r="Y1109" s="110"/>
      <c r="Z1109" s="110"/>
      <c r="AA1109" s="110"/>
    </row>
    <row r="1110" spans="12:27" s="113" customFormat="1" ht="15.95" customHeight="1">
      <c r="L1110" s="172"/>
      <c r="M1110" s="172"/>
      <c r="N1110" s="172"/>
      <c r="O1110" s="172"/>
      <c r="P1110" s="110"/>
      <c r="Q1110" s="110"/>
      <c r="R1110" s="110"/>
      <c r="S1110" s="110"/>
      <c r="T1110" s="110"/>
      <c r="U1110" s="110"/>
      <c r="V1110" s="110"/>
      <c r="W1110" s="110"/>
      <c r="X1110" s="110"/>
      <c r="Y1110" s="110"/>
      <c r="Z1110" s="110"/>
      <c r="AA1110" s="110"/>
    </row>
    <row r="1111" spans="12:27" s="113" customFormat="1" ht="15.95" customHeight="1">
      <c r="L1111" s="172"/>
      <c r="M1111" s="172"/>
      <c r="N1111" s="172"/>
      <c r="O1111" s="172"/>
      <c r="P1111" s="110"/>
      <c r="Q1111" s="110"/>
      <c r="R1111" s="110"/>
      <c r="S1111" s="110"/>
      <c r="T1111" s="110"/>
      <c r="U1111" s="110"/>
      <c r="V1111" s="110"/>
      <c r="W1111" s="110"/>
      <c r="X1111" s="110"/>
      <c r="Y1111" s="110"/>
      <c r="Z1111" s="110"/>
      <c r="AA1111" s="110"/>
    </row>
    <row r="1112" spans="12:27" s="113" customFormat="1" ht="15.95" customHeight="1">
      <c r="L1112" s="172"/>
      <c r="M1112" s="172"/>
      <c r="N1112" s="172"/>
      <c r="O1112" s="172"/>
      <c r="P1112" s="110"/>
      <c r="Q1112" s="110"/>
      <c r="R1112" s="110"/>
      <c r="S1112" s="110"/>
      <c r="T1112" s="110"/>
      <c r="U1112" s="110"/>
      <c r="V1112" s="110"/>
      <c r="W1112" s="110"/>
      <c r="X1112" s="110"/>
      <c r="Y1112" s="110"/>
      <c r="Z1112" s="110"/>
      <c r="AA1112" s="110"/>
    </row>
    <row r="1113" spans="12:27" s="113" customFormat="1" ht="15.95" customHeight="1">
      <c r="L1113" s="172"/>
      <c r="M1113" s="172"/>
      <c r="N1113" s="172"/>
      <c r="O1113" s="172"/>
      <c r="P1113" s="110"/>
      <c r="Q1113" s="110"/>
      <c r="R1113" s="110"/>
      <c r="S1113" s="110"/>
      <c r="T1113" s="110"/>
      <c r="U1113" s="110"/>
      <c r="V1113" s="110"/>
      <c r="W1113" s="110"/>
      <c r="X1113" s="110"/>
      <c r="Y1113" s="110"/>
      <c r="Z1113" s="110"/>
      <c r="AA1113" s="110"/>
    </row>
    <row r="1114" spans="12:27" s="113" customFormat="1" ht="15.95" customHeight="1">
      <c r="L1114" s="172"/>
      <c r="M1114" s="172"/>
      <c r="N1114" s="172"/>
      <c r="O1114" s="172"/>
      <c r="P1114" s="110"/>
      <c r="Q1114" s="110"/>
      <c r="R1114" s="110"/>
      <c r="S1114" s="110"/>
      <c r="T1114" s="110"/>
      <c r="U1114" s="110"/>
      <c r="V1114" s="110"/>
      <c r="W1114" s="110"/>
      <c r="X1114" s="110"/>
      <c r="Y1114" s="110"/>
      <c r="Z1114" s="110"/>
      <c r="AA1114" s="110"/>
    </row>
    <row r="1115" spans="12:27" s="113" customFormat="1" ht="15.95" customHeight="1">
      <c r="L1115" s="172"/>
      <c r="M1115" s="172"/>
      <c r="N1115" s="172"/>
      <c r="O1115" s="172"/>
      <c r="P1115" s="110"/>
      <c r="Q1115" s="110"/>
      <c r="R1115" s="110"/>
      <c r="S1115" s="110"/>
      <c r="T1115" s="110"/>
      <c r="U1115" s="110"/>
      <c r="V1115" s="110"/>
      <c r="W1115" s="110"/>
      <c r="X1115" s="110"/>
      <c r="Y1115" s="110"/>
      <c r="Z1115" s="110"/>
      <c r="AA1115" s="110"/>
    </row>
    <row r="1116" spans="12:27" s="113" customFormat="1" ht="15.95" customHeight="1">
      <c r="L1116" s="172"/>
      <c r="M1116" s="172"/>
      <c r="N1116" s="172"/>
      <c r="O1116" s="172"/>
      <c r="P1116" s="110"/>
      <c r="Q1116" s="110"/>
      <c r="R1116" s="110"/>
      <c r="S1116" s="110"/>
      <c r="T1116" s="110"/>
      <c r="U1116" s="110"/>
      <c r="V1116" s="110"/>
      <c r="W1116" s="110"/>
      <c r="X1116" s="110"/>
      <c r="Y1116" s="110"/>
      <c r="Z1116" s="110"/>
      <c r="AA1116" s="110"/>
    </row>
    <row r="1117" spans="12:27" s="113" customFormat="1" ht="15.95" customHeight="1">
      <c r="L1117" s="172"/>
      <c r="M1117" s="172"/>
      <c r="N1117" s="172"/>
      <c r="O1117" s="172"/>
      <c r="P1117" s="110"/>
      <c r="Q1117" s="110"/>
      <c r="R1117" s="110"/>
      <c r="S1117" s="110"/>
      <c r="T1117" s="110"/>
      <c r="U1117" s="110"/>
      <c r="V1117" s="110"/>
      <c r="W1117" s="110"/>
      <c r="X1117" s="110"/>
      <c r="Y1117" s="110"/>
      <c r="Z1117" s="110"/>
      <c r="AA1117" s="110"/>
    </row>
    <row r="1118" spans="12:27" s="113" customFormat="1" ht="15.95" customHeight="1">
      <c r="L1118" s="172"/>
      <c r="M1118" s="172"/>
      <c r="N1118" s="172"/>
      <c r="O1118" s="172"/>
      <c r="P1118" s="110"/>
      <c r="Q1118" s="110"/>
      <c r="R1118" s="110"/>
      <c r="S1118" s="110"/>
      <c r="T1118" s="110"/>
      <c r="U1118" s="110"/>
      <c r="V1118" s="110"/>
      <c r="W1118" s="110"/>
      <c r="X1118" s="110"/>
      <c r="Y1118" s="110"/>
      <c r="Z1118" s="110"/>
      <c r="AA1118" s="110"/>
    </row>
    <row r="1119" spans="12:27" s="113" customFormat="1" ht="15.95" customHeight="1">
      <c r="L1119" s="172"/>
      <c r="M1119" s="172"/>
      <c r="N1119" s="172"/>
      <c r="O1119" s="172"/>
      <c r="P1119" s="110"/>
      <c r="Q1119" s="110"/>
      <c r="R1119" s="110"/>
      <c r="S1119" s="110"/>
      <c r="T1119" s="110"/>
      <c r="U1119" s="110"/>
      <c r="V1119" s="110"/>
      <c r="W1119" s="110"/>
      <c r="X1119" s="110"/>
      <c r="Y1119" s="110"/>
      <c r="Z1119" s="110"/>
      <c r="AA1119" s="110"/>
    </row>
    <row r="1120" spans="12:27" s="113" customFormat="1" ht="15.95" customHeight="1">
      <c r="L1120" s="172"/>
      <c r="M1120" s="172"/>
      <c r="N1120" s="172"/>
      <c r="O1120" s="172"/>
      <c r="P1120" s="110"/>
      <c r="Q1120" s="110"/>
      <c r="R1120" s="110"/>
      <c r="S1120" s="110"/>
      <c r="T1120" s="110"/>
      <c r="U1120" s="110"/>
      <c r="V1120" s="110"/>
      <c r="W1120" s="110"/>
      <c r="X1120" s="110"/>
      <c r="Y1120" s="110"/>
      <c r="Z1120" s="110"/>
      <c r="AA1120" s="110"/>
    </row>
    <row r="1121" spans="12:27" s="113" customFormat="1" ht="15.95" customHeight="1">
      <c r="L1121" s="172"/>
      <c r="M1121" s="172"/>
      <c r="N1121" s="172"/>
      <c r="O1121" s="172"/>
      <c r="P1121" s="110"/>
      <c r="Q1121" s="110"/>
      <c r="R1121" s="110"/>
      <c r="S1121" s="110"/>
      <c r="T1121" s="110"/>
      <c r="U1121" s="110"/>
      <c r="V1121" s="110"/>
      <c r="W1121" s="110"/>
      <c r="X1121" s="110"/>
      <c r="Y1121" s="110"/>
      <c r="Z1121" s="110"/>
      <c r="AA1121" s="110"/>
    </row>
    <row r="1122" spans="12:27" s="113" customFormat="1" ht="15.95" customHeight="1">
      <c r="L1122" s="172"/>
      <c r="M1122" s="172"/>
      <c r="N1122" s="172"/>
      <c r="O1122" s="172"/>
      <c r="P1122" s="110"/>
      <c r="Q1122" s="110"/>
      <c r="R1122" s="110"/>
      <c r="S1122" s="110"/>
      <c r="T1122" s="110"/>
      <c r="U1122" s="110"/>
      <c r="V1122" s="110"/>
      <c r="W1122" s="110"/>
      <c r="X1122" s="110"/>
      <c r="Y1122" s="110"/>
      <c r="Z1122" s="110"/>
      <c r="AA1122" s="110"/>
    </row>
    <row r="1123" spans="12:27" s="113" customFormat="1" ht="15.95" customHeight="1">
      <c r="L1123" s="172"/>
      <c r="M1123" s="172"/>
      <c r="N1123" s="172"/>
      <c r="O1123" s="172"/>
      <c r="P1123" s="110"/>
      <c r="Q1123" s="110"/>
      <c r="R1123" s="110"/>
      <c r="S1123" s="110"/>
      <c r="T1123" s="110"/>
      <c r="U1123" s="110"/>
      <c r="V1123" s="110"/>
      <c r="W1123" s="110"/>
      <c r="X1123" s="110"/>
      <c r="Y1123" s="110"/>
      <c r="Z1123" s="110"/>
      <c r="AA1123" s="110"/>
    </row>
    <row r="1124" spans="12:27" s="113" customFormat="1" ht="15.95" customHeight="1">
      <c r="L1124" s="172"/>
      <c r="M1124" s="172"/>
      <c r="N1124" s="172"/>
      <c r="O1124" s="172"/>
      <c r="P1124" s="110"/>
      <c r="Q1124" s="110"/>
      <c r="R1124" s="110"/>
      <c r="S1124" s="110"/>
      <c r="T1124" s="110"/>
      <c r="U1124" s="110"/>
      <c r="V1124" s="110"/>
      <c r="W1124" s="110"/>
      <c r="X1124" s="110"/>
      <c r="Y1124" s="110"/>
      <c r="Z1124" s="110"/>
      <c r="AA1124" s="110"/>
    </row>
    <row r="1125" spans="12:27" s="113" customFormat="1" ht="15.95" customHeight="1">
      <c r="L1125" s="172"/>
      <c r="M1125" s="172"/>
      <c r="N1125" s="172"/>
      <c r="O1125" s="172"/>
      <c r="P1125" s="110"/>
      <c r="Q1125" s="110"/>
      <c r="R1125" s="110"/>
      <c r="S1125" s="110"/>
      <c r="T1125" s="110"/>
      <c r="U1125" s="110"/>
      <c r="V1125" s="110"/>
      <c r="W1125" s="110"/>
      <c r="X1125" s="110"/>
      <c r="Y1125" s="110"/>
      <c r="Z1125" s="110"/>
      <c r="AA1125" s="110"/>
    </row>
    <row r="1126" spans="12:27" s="113" customFormat="1" ht="15.95" customHeight="1">
      <c r="L1126" s="172"/>
      <c r="M1126" s="172"/>
      <c r="N1126" s="172"/>
      <c r="O1126" s="172"/>
      <c r="P1126" s="110"/>
      <c r="Q1126" s="110"/>
      <c r="R1126" s="110"/>
      <c r="S1126" s="110"/>
      <c r="T1126" s="110"/>
      <c r="U1126" s="110"/>
      <c r="V1126" s="110"/>
      <c r="W1126" s="110"/>
      <c r="X1126" s="110"/>
      <c r="Y1126" s="110"/>
      <c r="Z1126" s="110"/>
      <c r="AA1126" s="110"/>
    </row>
    <row r="1127" spans="12:27" s="113" customFormat="1" ht="15.95" customHeight="1">
      <c r="L1127" s="172"/>
      <c r="M1127" s="172"/>
      <c r="N1127" s="172"/>
      <c r="O1127" s="172"/>
      <c r="P1127" s="110"/>
      <c r="Q1127" s="110"/>
      <c r="R1127" s="110"/>
      <c r="S1127" s="110"/>
      <c r="T1127" s="110"/>
      <c r="U1127" s="110"/>
      <c r="V1127" s="110"/>
      <c r="W1127" s="110"/>
      <c r="X1127" s="110"/>
      <c r="Y1127" s="110"/>
      <c r="Z1127" s="110"/>
      <c r="AA1127" s="110"/>
    </row>
    <row r="1128" spans="12:27" s="113" customFormat="1" ht="15.95" customHeight="1">
      <c r="L1128" s="172"/>
      <c r="M1128" s="172"/>
      <c r="N1128" s="172"/>
      <c r="O1128" s="172"/>
      <c r="P1128" s="110"/>
      <c r="Q1128" s="110"/>
      <c r="R1128" s="110"/>
      <c r="S1128" s="110"/>
      <c r="T1128" s="110"/>
      <c r="U1128" s="110"/>
      <c r="V1128" s="110"/>
      <c r="W1128" s="110"/>
      <c r="X1128" s="110"/>
      <c r="Y1128" s="110"/>
      <c r="Z1128" s="110"/>
      <c r="AA1128" s="110"/>
    </row>
    <row r="1129" spans="12:27" s="113" customFormat="1" ht="15.95" customHeight="1">
      <c r="L1129" s="172"/>
      <c r="M1129" s="172"/>
      <c r="N1129" s="172"/>
      <c r="O1129" s="172"/>
      <c r="P1129" s="110"/>
      <c r="Q1129" s="110"/>
      <c r="R1129" s="110"/>
      <c r="S1129" s="110"/>
      <c r="T1129" s="110"/>
      <c r="U1129" s="110"/>
      <c r="V1129" s="110"/>
      <c r="W1129" s="110"/>
      <c r="X1129" s="110"/>
      <c r="Y1129" s="110"/>
      <c r="Z1129" s="110"/>
      <c r="AA1129" s="110"/>
    </row>
    <row r="1130" spans="12:27" s="113" customFormat="1" ht="15.95" customHeight="1">
      <c r="L1130" s="172"/>
      <c r="M1130" s="172"/>
      <c r="N1130" s="172"/>
      <c r="O1130" s="172"/>
      <c r="P1130" s="110"/>
      <c r="Q1130" s="110"/>
      <c r="R1130" s="110"/>
      <c r="S1130" s="110"/>
      <c r="T1130" s="110"/>
      <c r="U1130" s="110"/>
      <c r="V1130" s="110"/>
      <c r="W1130" s="110"/>
      <c r="X1130" s="110"/>
      <c r="Y1130" s="110"/>
      <c r="Z1130" s="110"/>
      <c r="AA1130" s="110"/>
    </row>
    <row r="1131" spans="12:27" s="113" customFormat="1" ht="15.95" customHeight="1">
      <c r="L1131" s="172"/>
      <c r="M1131" s="172"/>
      <c r="N1131" s="172"/>
      <c r="O1131" s="172"/>
      <c r="P1131" s="110"/>
      <c r="Q1131" s="110"/>
      <c r="R1131" s="110"/>
      <c r="S1131" s="110"/>
      <c r="T1131" s="110"/>
      <c r="U1131" s="110"/>
      <c r="V1131" s="110"/>
      <c r="W1131" s="110"/>
      <c r="X1131" s="110"/>
      <c r="Y1131" s="110"/>
      <c r="Z1131" s="110"/>
      <c r="AA1131" s="110"/>
    </row>
    <row r="1132" spans="12:27" s="113" customFormat="1" ht="15.95" customHeight="1">
      <c r="L1132" s="172"/>
      <c r="M1132" s="172"/>
      <c r="N1132" s="172"/>
      <c r="O1132" s="172"/>
      <c r="P1132" s="110"/>
      <c r="Q1132" s="110"/>
      <c r="R1132" s="110"/>
      <c r="S1132" s="110"/>
      <c r="T1132" s="110"/>
      <c r="U1132" s="110"/>
      <c r="V1132" s="110"/>
      <c r="W1132" s="110"/>
      <c r="X1132" s="110"/>
      <c r="Y1132" s="110"/>
      <c r="Z1132" s="110"/>
      <c r="AA1132" s="110"/>
    </row>
    <row r="1133" spans="12:27" s="113" customFormat="1" ht="15.95" customHeight="1">
      <c r="L1133" s="172"/>
      <c r="M1133" s="172"/>
      <c r="N1133" s="172"/>
      <c r="O1133" s="172"/>
      <c r="P1133" s="110"/>
      <c r="Q1133" s="110"/>
      <c r="R1133" s="110"/>
      <c r="S1133" s="110"/>
      <c r="T1133" s="110"/>
      <c r="U1133" s="110"/>
      <c r="V1133" s="110"/>
      <c r="W1133" s="110"/>
      <c r="X1133" s="110"/>
      <c r="Y1133" s="110"/>
      <c r="Z1133" s="110"/>
      <c r="AA1133" s="110"/>
    </row>
    <row r="1134" spans="12:27" s="113" customFormat="1" ht="15.95" customHeight="1">
      <c r="L1134" s="172"/>
      <c r="M1134" s="172"/>
      <c r="N1134" s="172"/>
      <c r="O1134" s="172"/>
      <c r="P1134" s="110"/>
      <c r="Q1134" s="110"/>
      <c r="R1134" s="110"/>
      <c r="S1134" s="110"/>
      <c r="T1134" s="110"/>
      <c r="U1134" s="110"/>
      <c r="V1134" s="110"/>
      <c r="W1134" s="110"/>
      <c r="X1134" s="110"/>
      <c r="Y1134" s="110"/>
      <c r="Z1134" s="110"/>
      <c r="AA1134" s="110"/>
    </row>
    <row r="1135" spans="12:27" s="113" customFormat="1" ht="15.95" customHeight="1">
      <c r="L1135" s="172"/>
      <c r="M1135" s="172"/>
      <c r="N1135" s="172"/>
      <c r="O1135" s="172"/>
      <c r="P1135" s="110"/>
      <c r="Q1135" s="110"/>
      <c r="R1135" s="110"/>
      <c r="S1135" s="110"/>
      <c r="T1135" s="110"/>
      <c r="U1135" s="110"/>
      <c r="V1135" s="110"/>
      <c r="W1135" s="110"/>
      <c r="X1135" s="110"/>
      <c r="Y1135" s="110"/>
      <c r="Z1135" s="110"/>
      <c r="AA1135" s="110"/>
    </row>
    <row r="1136" spans="12:27" s="113" customFormat="1" ht="15.95" customHeight="1">
      <c r="L1136" s="172"/>
      <c r="M1136" s="172"/>
      <c r="N1136" s="172"/>
      <c r="O1136" s="172"/>
      <c r="P1136" s="110"/>
      <c r="Q1136" s="110"/>
      <c r="R1136" s="110"/>
      <c r="S1136" s="110"/>
      <c r="T1136" s="110"/>
      <c r="U1136" s="110"/>
      <c r="V1136" s="110"/>
      <c r="W1136" s="110"/>
      <c r="X1136" s="110"/>
      <c r="Y1136" s="110"/>
      <c r="Z1136" s="110"/>
      <c r="AA1136" s="110"/>
    </row>
    <row r="1137" spans="12:27" s="113" customFormat="1" ht="15.95" customHeight="1">
      <c r="L1137" s="172"/>
      <c r="M1137" s="172"/>
      <c r="N1137" s="172"/>
      <c r="O1137" s="172"/>
      <c r="P1137" s="110"/>
      <c r="Q1137" s="110"/>
      <c r="R1137" s="110"/>
      <c r="S1137" s="110"/>
      <c r="T1137" s="110"/>
      <c r="U1137" s="110"/>
      <c r="V1137" s="110"/>
      <c r="W1137" s="110"/>
      <c r="X1137" s="110"/>
      <c r="Y1137" s="110"/>
      <c r="Z1137" s="110"/>
      <c r="AA1137" s="110"/>
    </row>
    <row r="1138" spans="12:27" s="113" customFormat="1" ht="15.95" customHeight="1">
      <c r="L1138" s="172"/>
      <c r="M1138" s="172"/>
      <c r="N1138" s="172"/>
      <c r="O1138" s="172"/>
      <c r="P1138" s="110"/>
      <c r="Q1138" s="110"/>
      <c r="R1138" s="110"/>
      <c r="S1138" s="110"/>
      <c r="T1138" s="110"/>
      <c r="U1138" s="110"/>
      <c r="V1138" s="110"/>
      <c r="W1138" s="110"/>
      <c r="X1138" s="110"/>
      <c r="Y1138" s="110"/>
      <c r="Z1138" s="110"/>
      <c r="AA1138" s="110"/>
    </row>
    <row r="1139" spans="12:27" s="113" customFormat="1" ht="15.95" customHeight="1">
      <c r="L1139" s="172"/>
      <c r="M1139" s="172"/>
      <c r="N1139" s="172"/>
      <c r="O1139" s="172"/>
      <c r="P1139" s="110"/>
      <c r="Q1139" s="110"/>
      <c r="R1139" s="110"/>
      <c r="S1139" s="110"/>
      <c r="T1139" s="110"/>
      <c r="U1139" s="110"/>
      <c r="V1139" s="110"/>
      <c r="W1139" s="110"/>
      <c r="X1139" s="110"/>
      <c r="Y1139" s="110"/>
      <c r="Z1139" s="110"/>
      <c r="AA1139" s="110"/>
    </row>
    <row r="1140" spans="12:27" s="113" customFormat="1" ht="15.95" customHeight="1">
      <c r="L1140" s="172"/>
      <c r="M1140" s="172"/>
      <c r="N1140" s="172"/>
      <c r="O1140" s="172"/>
      <c r="P1140" s="110"/>
      <c r="Q1140" s="110"/>
      <c r="R1140" s="110"/>
      <c r="S1140" s="110"/>
      <c r="T1140" s="110"/>
      <c r="U1140" s="110"/>
      <c r="V1140" s="110"/>
      <c r="W1140" s="110"/>
      <c r="X1140" s="110"/>
      <c r="Y1140" s="110"/>
      <c r="Z1140" s="110"/>
      <c r="AA1140" s="110"/>
    </row>
    <row r="1141" spans="12:27" s="113" customFormat="1" ht="15.95" customHeight="1">
      <c r="L1141" s="172"/>
      <c r="M1141" s="172"/>
      <c r="N1141" s="172"/>
      <c r="O1141" s="172"/>
      <c r="P1141" s="110"/>
      <c r="Q1141" s="110"/>
      <c r="R1141" s="110"/>
      <c r="S1141" s="110"/>
      <c r="T1141" s="110"/>
      <c r="U1141" s="110"/>
      <c r="V1141" s="110"/>
      <c r="W1141" s="110"/>
      <c r="X1141" s="110"/>
      <c r="Y1141" s="110"/>
      <c r="Z1141" s="110"/>
      <c r="AA1141" s="110"/>
    </row>
    <row r="1142" spans="12:27" s="113" customFormat="1" ht="15.95" customHeight="1">
      <c r="L1142" s="172"/>
      <c r="M1142" s="172"/>
      <c r="N1142" s="172"/>
      <c r="O1142" s="172"/>
      <c r="P1142" s="110"/>
      <c r="Q1142" s="110"/>
      <c r="R1142" s="110"/>
      <c r="S1142" s="110"/>
      <c r="T1142" s="110"/>
      <c r="U1142" s="110"/>
      <c r="V1142" s="110"/>
      <c r="W1142" s="110"/>
      <c r="X1142" s="110"/>
      <c r="Y1142" s="110"/>
      <c r="Z1142" s="110"/>
      <c r="AA1142" s="110"/>
    </row>
    <row r="1143" spans="12:27" s="113" customFormat="1" ht="15.95" customHeight="1">
      <c r="L1143" s="172"/>
      <c r="M1143" s="172"/>
      <c r="N1143" s="172"/>
      <c r="O1143" s="172"/>
      <c r="P1143" s="110"/>
      <c r="Q1143" s="110"/>
      <c r="R1143" s="110"/>
      <c r="S1143" s="110"/>
      <c r="T1143" s="110"/>
      <c r="U1143" s="110"/>
      <c r="V1143" s="110"/>
      <c r="W1143" s="110"/>
      <c r="X1143" s="110"/>
      <c r="Y1143" s="110"/>
      <c r="Z1143" s="110"/>
      <c r="AA1143" s="110"/>
    </row>
    <row r="1144" spans="12:27" s="113" customFormat="1" ht="15.95" customHeight="1">
      <c r="L1144" s="172"/>
      <c r="M1144" s="172"/>
      <c r="N1144" s="172"/>
      <c r="O1144" s="172"/>
      <c r="P1144" s="110"/>
      <c r="Q1144" s="110"/>
      <c r="R1144" s="110"/>
      <c r="S1144" s="110"/>
      <c r="T1144" s="110"/>
      <c r="U1144" s="110"/>
      <c r="V1144" s="110"/>
      <c r="W1144" s="110"/>
      <c r="X1144" s="110"/>
      <c r="Y1144" s="110"/>
      <c r="Z1144" s="110"/>
      <c r="AA1144" s="110"/>
    </row>
    <row r="1145" spans="12:27" s="113" customFormat="1" ht="15.95" customHeight="1">
      <c r="L1145" s="172"/>
      <c r="M1145" s="172"/>
      <c r="N1145" s="172"/>
      <c r="O1145" s="172"/>
      <c r="P1145" s="110"/>
      <c r="Q1145" s="110"/>
      <c r="R1145" s="110"/>
      <c r="S1145" s="110"/>
      <c r="T1145" s="110"/>
      <c r="U1145" s="110"/>
      <c r="V1145" s="110"/>
      <c r="W1145" s="110"/>
      <c r="X1145" s="110"/>
      <c r="Y1145" s="110"/>
      <c r="Z1145" s="110"/>
      <c r="AA1145" s="110"/>
    </row>
    <row r="1146" spans="12:27" s="113" customFormat="1" ht="15.95" customHeight="1">
      <c r="L1146" s="172"/>
      <c r="M1146" s="172"/>
      <c r="N1146" s="172"/>
      <c r="O1146" s="172"/>
      <c r="P1146" s="110"/>
      <c r="Q1146" s="110"/>
      <c r="R1146" s="110"/>
      <c r="S1146" s="110"/>
      <c r="T1146" s="110"/>
      <c r="U1146" s="110"/>
      <c r="V1146" s="110"/>
      <c r="W1146" s="110"/>
      <c r="X1146" s="110"/>
      <c r="Y1146" s="110"/>
      <c r="Z1146" s="110"/>
      <c r="AA1146" s="110"/>
    </row>
    <row r="1147" spans="12:27" s="113" customFormat="1" ht="15.95" customHeight="1">
      <c r="L1147" s="172"/>
      <c r="M1147" s="172"/>
      <c r="N1147" s="172"/>
      <c r="O1147" s="172"/>
      <c r="P1147" s="110"/>
      <c r="Q1147" s="110"/>
      <c r="R1147" s="110"/>
      <c r="S1147" s="110"/>
      <c r="T1147" s="110"/>
      <c r="U1147" s="110"/>
      <c r="V1147" s="110"/>
      <c r="W1147" s="110"/>
      <c r="X1147" s="110"/>
      <c r="Y1147" s="110"/>
      <c r="Z1147" s="110"/>
      <c r="AA1147" s="110"/>
    </row>
    <row r="1148" spans="12:27" s="113" customFormat="1" ht="15.95" customHeight="1">
      <c r="L1148" s="172"/>
      <c r="M1148" s="172"/>
      <c r="N1148" s="172"/>
      <c r="O1148" s="172"/>
      <c r="P1148" s="110"/>
      <c r="Q1148" s="110"/>
      <c r="R1148" s="110"/>
      <c r="S1148" s="110"/>
      <c r="T1148" s="110"/>
      <c r="U1148" s="110"/>
      <c r="V1148" s="110"/>
      <c r="W1148" s="110"/>
      <c r="X1148" s="110"/>
      <c r="Y1148" s="110"/>
      <c r="Z1148" s="110"/>
      <c r="AA1148" s="110"/>
    </row>
    <row r="1149" spans="12:27" s="113" customFormat="1" ht="15.95" customHeight="1">
      <c r="L1149" s="172"/>
      <c r="M1149" s="172"/>
      <c r="N1149" s="172"/>
      <c r="O1149" s="172"/>
      <c r="P1149" s="110"/>
      <c r="Q1149" s="110"/>
      <c r="R1149" s="110"/>
      <c r="S1149" s="110"/>
      <c r="T1149" s="110"/>
      <c r="U1149" s="110"/>
      <c r="V1149" s="110"/>
      <c r="W1149" s="110"/>
      <c r="X1149" s="110"/>
      <c r="Y1149" s="110"/>
      <c r="Z1149" s="110"/>
      <c r="AA1149" s="110"/>
    </row>
    <row r="1150" spans="12:27" s="113" customFormat="1" ht="15.95" customHeight="1">
      <c r="L1150" s="172"/>
      <c r="M1150" s="172"/>
      <c r="N1150" s="172"/>
      <c r="O1150" s="172"/>
      <c r="P1150" s="110"/>
      <c r="Q1150" s="110"/>
      <c r="R1150" s="110"/>
      <c r="S1150" s="110"/>
      <c r="T1150" s="110"/>
      <c r="U1150" s="110"/>
      <c r="V1150" s="110"/>
      <c r="W1150" s="110"/>
      <c r="X1150" s="110"/>
      <c r="Y1150" s="110"/>
      <c r="Z1150" s="110"/>
      <c r="AA1150" s="110"/>
    </row>
    <row r="1151" spans="12:27" s="113" customFormat="1" ht="15.95" customHeight="1">
      <c r="L1151" s="172"/>
      <c r="M1151" s="172"/>
      <c r="N1151" s="172"/>
      <c r="O1151" s="172"/>
      <c r="P1151" s="110"/>
      <c r="Q1151" s="110"/>
      <c r="R1151" s="110"/>
      <c r="S1151" s="110"/>
      <c r="T1151" s="110"/>
      <c r="U1151" s="110"/>
      <c r="V1151" s="110"/>
      <c r="W1151" s="110"/>
      <c r="X1151" s="110"/>
      <c r="Y1151" s="110"/>
      <c r="Z1151" s="110"/>
      <c r="AA1151" s="110"/>
    </row>
    <row r="1152" spans="12:27" s="113" customFormat="1" ht="15.95" customHeight="1">
      <c r="L1152" s="172"/>
      <c r="M1152" s="172"/>
      <c r="N1152" s="172"/>
      <c r="O1152" s="172"/>
      <c r="P1152" s="110"/>
      <c r="Q1152" s="110"/>
      <c r="R1152" s="110"/>
      <c r="S1152" s="110"/>
      <c r="T1152" s="110"/>
      <c r="U1152" s="110"/>
      <c r="V1152" s="110"/>
      <c r="W1152" s="110"/>
      <c r="X1152" s="110"/>
      <c r="Y1152" s="110"/>
      <c r="Z1152" s="110"/>
      <c r="AA1152" s="110"/>
    </row>
    <row r="1153" spans="12:27" s="113" customFormat="1" ht="15.95" customHeight="1">
      <c r="L1153" s="172"/>
      <c r="M1153" s="172"/>
      <c r="N1153" s="172"/>
      <c r="O1153" s="172"/>
      <c r="P1153" s="110"/>
      <c r="Q1153" s="110"/>
      <c r="R1153" s="110"/>
      <c r="S1153" s="110"/>
      <c r="T1153" s="110"/>
      <c r="U1153" s="110"/>
      <c r="V1153" s="110"/>
      <c r="W1153" s="110"/>
      <c r="X1153" s="110"/>
      <c r="Y1153" s="110"/>
      <c r="Z1153" s="110"/>
      <c r="AA1153" s="110"/>
    </row>
    <row r="1154" spans="12:27" s="113" customFormat="1" ht="15.95" customHeight="1">
      <c r="L1154" s="172"/>
      <c r="M1154" s="172"/>
      <c r="N1154" s="172"/>
      <c r="O1154" s="172"/>
      <c r="P1154" s="110"/>
      <c r="Q1154" s="110"/>
      <c r="R1154" s="110"/>
      <c r="S1154" s="110"/>
      <c r="T1154" s="110"/>
      <c r="U1154" s="110"/>
      <c r="V1154" s="110"/>
      <c r="W1154" s="110"/>
      <c r="X1154" s="110"/>
      <c r="Y1154" s="110"/>
      <c r="Z1154" s="110"/>
      <c r="AA1154" s="110"/>
    </row>
    <row r="1155" spans="12:27" s="113" customFormat="1" ht="15.95" customHeight="1">
      <c r="L1155" s="172"/>
      <c r="M1155" s="172"/>
      <c r="N1155" s="172"/>
      <c r="O1155" s="172"/>
      <c r="P1155" s="110"/>
      <c r="Q1155" s="110"/>
      <c r="R1155" s="110"/>
      <c r="S1155" s="110"/>
      <c r="T1155" s="110"/>
      <c r="U1155" s="110"/>
      <c r="V1155" s="110"/>
      <c r="W1155" s="110"/>
      <c r="X1155" s="110"/>
      <c r="Y1155" s="110"/>
      <c r="Z1155" s="110"/>
      <c r="AA1155" s="110"/>
    </row>
    <row r="1156" spans="12:27" s="113" customFormat="1" ht="15.95" customHeight="1">
      <c r="L1156" s="172"/>
      <c r="M1156" s="172"/>
      <c r="N1156" s="172"/>
      <c r="O1156" s="172"/>
      <c r="P1156" s="110"/>
      <c r="Q1156" s="110"/>
      <c r="R1156" s="110"/>
      <c r="S1156" s="110"/>
      <c r="T1156" s="110"/>
      <c r="U1156" s="110"/>
      <c r="V1156" s="110"/>
      <c r="W1156" s="110"/>
      <c r="X1156" s="110"/>
      <c r="Y1156" s="110"/>
      <c r="Z1156" s="110"/>
      <c r="AA1156" s="110"/>
    </row>
    <row r="1157" spans="12:27" s="113" customFormat="1" ht="15.95" customHeight="1">
      <c r="L1157" s="172"/>
      <c r="M1157" s="172"/>
      <c r="N1157" s="172"/>
      <c r="O1157" s="172"/>
      <c r="P1157" s="110"/>
      <c r="Q1157" s="110"/>
      <c r="R1157" s="110"/>
      <c r="S1157" s="110"/>
      <c r="T1157" s="110"/>
      <c r="U1157" s="110"/>
      <c r="V1157" s="110"/>
      <c r="W1157" s="110"/>
      <c r="X1157" s="110"/>
      <c r="Y1157" s="110"/>
      <c r="Z1157" s="110"/>
      <c r="AA1157" s="110"/>
    </row>
    <row r="1158" spans="12:27" s="113" customFormat="1" ht="15.95" customHeight="1">
      <c r="L1158" s="172"/>
      <c r="M1158" s="172"/>
      <c r="N1158" s="172"/>
      <c r="O1158" s="172"/>
      <c r="P1158" s="110"/>
      <c r="Q1158" s="110"/>
      <c r="R1158" s="110"/>
      <c r="S1158" s="110"/>
      <c r="T1158" s="110"/>
      <c r="U1158" s="110"/>
      <c r="V1158" s="110"/>
      <c r="W1158" s="110"/>
      <c r="X1158" s="110"/>
      <c r="Y1158" s="110"/>
      <c r="Z1158" s="110"/>
      <c r="AA1158" s="110"/>
    </row>
    <row r="1159" spans="12:27" s="113" customFormat="1" ht="15.95" customHeight="1">
      <c r="L1159" s="172"/>
      <c r="M1159" s="172"/>
      <c r="N1159" s="172"/>
      <c r="O1159" s="172"/>
      <c r="P1159" s="110"/>
      <c r="Q1159" s="110"/>
      <c r="R1159" s="110"/>
      <c r="S1159" s="110"/>
      <c r="T1159" s="110"/>
      <c r="U1159" s="110"/>
      <c r="V1159" s="110"/>
      <c r="W1159" s="110"/>
      <c r="X1159" s="110"/>
      <c r="Y1159" s="110"/>
      <c r="Z1159" s="110"/>
      <c r="AA1159" s="110"/>
    </row>
    <row r="1160" spans="12:27" s="113" customFormat="1" ht="15.95" customHeight="1">
      <c r="L1160" s="172"/>
      <c r="M1160" s="172"/>
      <c r="N1160" s="172"/>
      <c r="O1160" s="172"/>
      <c r="P1160" s="110"/>
      <c r="Q1160" s="110"/>
      <c r="R1160" s="110"/>
      <c r="S1160" s="110"/>
      <c r="T1160" s="110"/>
      <c r="U1160" s="110"/>
      <c r="V1160" s="110"/>
      <c r="W1160" s="110"/>
      <c r="X1160" s="110"/>
      <c r="Y1160" s="110"/>
      <c r="Z1160" s="110"/>
      <c r="AA1160" s="110"/>
    </row>
    <row r="1161" spans="12:27" s="113" customFormat="1" ht="15.95" customHeight="1">
      <c r="L1161" s="172"/>
      <c r="M1161" s="172"/>
      <c r="N1161" s="172"/>
      <c r="O1161" s="172"/>
      <c r="P1161" s="110"/>
      <c r="Q1161" s="110"/>
      <c r="R1161" s="110"/>
      <c r="S1161" s="110"/>
      <c r="T1161" s="110"/>
      <c r="U1161" s="110"/>
      <c r="V1161" s="110"/>
      <c r="W1161" s="110"/>
      <c r="X1161" s="110"/>
      <c r="Y1161" s="110"/>
      <c r="Z1161" s="110"/>
      <c r="AA1161" s="110"/>
    </row>
    <row r="1162" spans="12:27" s="113" customFormat="1" ht="15.95" customHeight="1">
      <c r="L1162" s="172"/>
      <c r="M1162" s="172"/>
      <c r="N1162" s="172"/>
      <c r="O1162" s="172"/>
      <c r="P1162" s="110"/>
      <c r="Q1162" s="110"/>
      <c r="R1162" s="110"/>
      <c r="S1162" s="110"/>
      <c r="T1162" s="110"/>
      <c r="U1162" s="110"/>
      <c r="V1162" s="110"/>
      <c r="W1162" s="110"/>
      <c r="X1162" s="110"/>
      <c r="Y1162" s="110"/>
      <c r="Z1162" s="110"/>
      <c r="AA1162" s="110"/>
    </row>
    <row r="1163" spans="12:27" s="113" customFormat="1" ht="15.95" customHeight="1">
      <c r="L1163" s="172"/>
      <c r="M1163" s="172"/>
      <c r="N1163" s="172"/>
      <c r="O1163" s="172"/>
      <c r="P1163" s="110"/>
      <c r="Q1163" s="110"/>
      <c r="R1163" s="110"/>
      <c r="S1163" s="110"/>
      <c r="T1163" s="110"/>
      <c r="U1163" s="110"/>
      <c r="V1163" s="110"/>
      <c r="W1163" s="110"/>
      <c r="X1163" s="110"/>
      <c r="Y1163" s="110"/>
      <c r="Z1163" s="110"/>
      <c r="AA1163" s="110"/>
    </row>
    <row r="1164" spans="12:27" s="113" customFormat="1" ht="15.95" customHeight="1">
      <c r="L1164" s="172"/>
      <c r="M1164" s="172"/>
      <c r="N1164" s="172"/>
      <c r="O1164" s="172"/>
      <c r="P1164" s="110"/>
      <c r="Q1164" s="110"/>
      <c r="R1164" s="110"/>
      <c r="S1164" s="110"/>
      <c r="T1164" s="110"/>
      <c r="U1164" s="110"/>
      <c r="V1164" s="110"/>
      <c r="W1164" s="110"/>
      <c r="X1164" s="110"/>
      <c r="Y1164" s="110"/>
      <c r="Z1164" s="110"/>
      <c r="AA1164" s="110"/>
    </row>
    <row r="1165" spans="12:27" s="113" customFormat="1" ht="15.95" customHeight="1">
      <c r="L1165" s="172"/>
      <c r="M1165" s="172"/>
      <c r="N1165" s="172"/>
      <c r="O1165" s="172"/>
      <c r="P1165" s="110"/>
      <c r="Q1165" s="110"/>
      <c r="R1165" s="110"/>
      <c r="S1165" s="110"/>
      <c r="T1165" s="110"/>
      <c r="U1165" s="110"/>
      <c r="V1165" s="110"/>
      <c r="W1165" s="110"/>
      <c r="X1165" s="110"/>
      <c r="Y1165" s="110"/>
      <c r="Z1165" s="110"/>
      <c r="AA1165" s="110"/>
    </row>
    <row r="1166" spans="12:27" s="113" customFormat="1" ht="15.95" customHeight="1">
      <c r="L1166" s="172"/>
      <c r="M1166" s="172"/>
      <c r="N1166" s="172"/>
      <c r="O1166" s="172"/>
      <c r="P1166" s="110"/>
      <c r="Q1166" s="110"/>
      <c r="R1166" s="110"/>
      <c r="S1166" s="110"/>
      <c r="T1166" s="110"/>
      <c r="U1166" s="110"/>
      <c r="V1166" s="110"/>
      <c r="W1166" s="110"/>
      <c r="X1166" s="110"/>
      <c r="Y1166" s="110"/>
      <c r="Z1166" s="110"/>
      <c r="AA1166" s="110"/>
    </row>
    <row r="1167" spans="12:27" s="113" customFormat="1" ht="15.95" customHeight="1">
      <c r="L1167" s="172"/>
      <c r="M1167" s="172"/>
      <c r="N1167" s="172"/>
      <c r="O1167" s="172"/>
      <c r="P1167" s="110"/>
      <c r="Q1167" s="110"/>
      <c r="R1167" s="110"/>
      <c r="S1167" s="110"/>
      <c r="T1167" s="110"/>
      <c r="U1167" s="110"/>
      <c r="V1167" s="110"/>
      <c r="W1167" s="110"/>
      <c r="X1167" s="110"/>
      <c r="Y1167" s="110"/>
      <c r="Z1167" s="110"/>
      <c r="AA1167" s="110"/>
    </row>
    <row r="1168" spans="12:27" s="113" customFormat="1" ht="15.95" customHeight="1">
      <c r="L1168" s="172"/>
      <c r="M1168" s="172"/>
      <c r="N1168" s="172"/>
      <c r="O1168" s="172"/>
      <c r="P1168" s="110"/>
      <c r="Q1168" s="110"/>
      <c r="R1168" s="110"/>
      <c r="S1168" s="110"/>
      <c r="T1168" s="110"/>
      <c r="U1168" s="110"/>
      <c r="V1168" s="110"/>
      <c r="W1168" s="110"/>
      <c r="X1168" s="110"/>
      <c r="Y1168" s="110"/>
      <c r="Z1168" s="110"/>
      <c r="AA1168" s="110"/>
    </row>
    <row r="1169" spans="12:27" s="113" customFormat="1" ht="15.95" customHeight="1">
      <c r="L1169" s="172"/>
      <c r="M1169" s="172"/>
      <c r="N1169" s="172"/>
      <c r="O1169" s="172"/>
      <c r="P1169" s="110"/>
      <c r="Q1169" s="110"/>
      <c r="R1169" s="110"/>
      <c r="S1169" s="110"/>
      <c r="T1169" s="110"/>
      <c r="U1169" s="110"/>
      <c r="V1169" s="110"/>
      <c r="W1169" s="110"/>
      <c r="X1169" s="110"/>
      <c r="Y1169" s="110"/>
      <c r="Z1169" s="110"/>
      <c r="AA1169" s="110"/>
    </row>
    <row r="1170" spans="12:27" s="113" customFormat="1" ht="15.95" customHeight="1">
      <c r="L1170" s="172"/>
      <c r="M1170" s="172"/>
      <c r="N1170" s="172"/>
      <c r="O1170" s="172"/>
      <c r="P1170" s="110"/>
      <c r="Q1170" s="110"/>
      <c r="R1170" s="110"/>
      <c r="S1170" s="110"/>
      <c r="T1170" s="110"/>
      <c r="U1170" s="110"/>
      <c r="V1170" s="110"/>
      <c r="W1170" s="110"/>
      <c r="X1170" s="110"/>
      <c r="Y1170" s="110"/>
      <c r="Z1170" s="110"/>
      <c r="AA1170" s="110"/>
    </row>
    <row r="1171" spans="12:27" s="113" customFormat="1" ht="15.95" customHeight="1">
      <c r="L1171" s="172"/>
      <c r="M1171" s="172"/>
      <c r="N1171" s="172"/>
      <c r="O1171" s="172"/>
      <c r="P1171" s="110"/>
      <c r="Q1171" s="110"/>
      <c r="R1171" s="110"/>
      <c r="S1171" s="110"/>
      <c r="T1171" s="110"/>
      <c r="U1171" s="110"/>
      <c r="V1171" s="110"/>
      <c r="W1171" s="110"/>
      <c r="X1171" s="110"/>
      <c r="Y1171" s="110"/>
      <c r="Z1171" s="110"/>
      <c r="AA1171" s="110"/>
    </row>
    <row r="1172" spans="12:27" s="113" customFormat="1" ht="15.95" customHeight="1">
      <c r="L1172" s="172"/>
      <c r="M1172" s="172"/>
      <c r="N1172" s="172"/>
      <c r="O1172" s="172"/>
      <c r="P1172" s="110"/>
      <c r="Q1172" s="110"/>
      <c r="R1172" s="110"/>
      <c r="S1172" s="110"/>
      <c r="T1172" s="110"/>
      <c r="U1172" s="110"/>
      <c r="V1172" s="110"/>
      <c r="W1172" s="110"/>
      <c r="X1172" s="110"/>
      <c r="Y1172" s="110"/>
      <c r="Z1172" s="110"/>
      <c r="AA1172" s="110"/>
    </row>
    <row r="1173" spans="12:27" s="113" customFormat="1" ht="15.95" customHeight="1">
      <c r="L1173" s="172"/>
      <c r="M1173" s="172"/>
      <c r="N1173" s="172"/>
      <c r="O1173" s="172"/>
      <c r="P1173" s="110"/>
      <c r="Q1173" s="110"/>
      <c r="R1173" s="110"/>
      <c r="S1173" s="110"/>
      <c r="T1173" s="110"/>
      <c r="U1173" s="110"/>
      <c r="V1173" s="110"/>
      <c r="W1173" s="110"/>
      <c r="X1173" s="110"/>
      <c r="Y1173" s="110"/>
      <c r="Z1173" s="110"/>
      <c r="AA1173" s="110"/>
    </row>
    <row r="1174" spans="12:27" s="113" customFormat="1" ht="15.95" customHeight="1">
      <c r="L1174" s="172"/>
      <c r="M1174" s="172"/>
      <c r="N1174" s="172"/>
      <c r="O1174" s="172"/>
      <c r="P1174" s="110"/>
      <c r="Q1174" s="110"/>
      <c r="R1174" s="110"/>
      <c r="S1174" s="110"/>
      <c r="T1174" s="110"/>
      <c r="U1174" s="110"/>
      <c r="V1174" s="110"/>
      <c r="W1174" s="110"/>
      <c r="X1174" s="110"/>
      <c r="Y1174" s="110"/>
      <c r="Z1174" s="110"/>
      <c r="AA1174" s="110"/>
    </row>
    <row r="1175" spans="12:27" s="113" customFormat="1" ht="15.95" customHeight="1">
      <c r="L1175" s="172"/>
      <c r="M1175" s="172"/>
      <c r="N1175" s="172"/>
      <c r="O1175" s="172"/>
      <c r="P1175" s="110"/>
      <c r="Q1175" s="110"/>
      <c r="R1175" s="110"/>
      <c r="S1175" s="110"/>
      <c r="T1175" s="110"/>
      <c r="U1175" s="110"/>
      <c r="V1175" s="110"/>
      <c r="W1175" s="110"/>
      <c r="X1175" s="110"/>
      <c r="Y1175" s="110"/>
      <c r="Z1175" s="110"/>
      <c r="AA1175" s="110"/>
    </row>
    <row r="1176" spans="12:27" s="113" customFormat="1" ht="15.95" customHeight="1">
      <c r="L1176" s="172"/>
      <c r="M1176" s="172"/>
      <c r="N1176" s="172"/>
      <c r="O1176" s="172"/>
      <c r="P1176" s="110"/>
      <c r="Q1176" s="110"/>
      <c r="R1176" s="110"/>
      <c r="S1176" s="110"/>
      <c r="T1176" s="110"/>
      <c r="U1176" s="110"/>
      <c r="V1176" s="110"/>
      <c r="W1176" s="110"/>
      <c r="X1176" s="110"/>
      <c r="Y1176" s="110"/>
      <c r="Z1176" s="110"/>
      <c r="AA1176" s="110"/>
    </row>
    <row r="1177" spans="12:27" s="113" customFormat="1" ht="15.95" customHeight="1">
      <c r="L1177" s="172"/>
      <c r="M1177" s="172"/>
      <c r="N1177" s="172"/>
      <c r="O1177" s="172"/>
      <c r="P1177" s="110"/>
      <c r="Q1177" s="110"/>
      <c r="R1177" s="110"/>
      <c r="S1177" s="110"/>
      <c r="T1177" s="110"/>
      <c r="U1177" s="110"/>
      <c r="V1177" s="110"/>
      <c r="W1177" s="110"/>
      <c r="X1177" s="110"/>
      <c r="Y1177" s="110"/>
      <c r="Z1177" s="110"/>
      <c r="AA1177" s="110"/>
    </row>
    <row r="1178" spans="12:27" s="113" customFormat="1" ht="15.95" customHeight="1">
      <c r="L1178" s="172"/>
      <c r="M1178" s="172"/>
      <c r="N1178" s="172"/>
      <c r="O1178" s="172"/>
      <c r="P1178" s="110"/>
      <c r="Q1178" s="110"/>
      <c r="R1178" s="110"/>
      <c r="S1178" s="110"/>
      <c r="T1178" s="110"/>
      <c r="U1178" s="110"/>
      <c r="V1178" s="110"/>
      <c r="W1178" s="110"/>
      <c r="X1178" s="110"/>
      <c r="Y1178" s="110"/>
      <c r="Z1178" s="110"/>
      <c r="AA1178" s="110"/>
    </row>
    <row r="1179" spans="12:27" s="113" customFormat="1" ht="15.95" customHeight="1">
      <c r="L1179" s="172"/>
      <c r="M1179" s="172"/>
      <c r="N1179" s="172"/>
      <c r="O1179" s="172"/>
      <c r="P1179" s="110"/>
      <c r="Q1179" s="110"/>
      <c r="R1179" s="110"/>
      <c r="S1179" s="110"/>
      <c r="T1179" s="110"/>
      <c r="U1179" s="110"/>
      <c r="V1179" s="110"/>
      <c r="W1179" s="110"/>
      <c r="X1179" s="110"/>
      <c r="Y1179" s="110"/>
      <c r="Z1179" s="110"/>
      <c r="AA1179" s="110"/>
    </row>
    <row r="1180" spans="12:27" s="113" customFormat="1" ht="15.95" customHeight="1">
      <c r="L1180" s="172"/>
      <c r="M1180" s="172"/>
      <c r="N1180" s="172"/>
      <c r="O1180" s="172"/>
      <c r="P1180" s="110"/>
      <c r="Q1180" s="110"/>
      <c r="R1180" s="110"/>
      <c r="S1180" s="110"/>
      <c r="T1180" s="110"/>
      <c r="U1180" s="110"/>
      <c r="V1180" s="110"/>
      <c r="W1180" s="110"/>
      <c r="X1180" s="110"/>
      <c r="Y1180" s="110"/>
      <c r="Z1180" s="110"/>
      <c r="AA1180" s="110"/>
    </row>
    <row r="1181" spans="12:27" s="113" customFormat="1" ht="15.95" customHeight="1">
      <c r="L1181" s="172"/>
      <c r="M1181" s="172"/>
      <c r="N1181" s="172"/>
      <c r="O1181" s="172"/>
      <c r="P1181" s="110"/>
      <c r="Q1181" s="110"/>
      <c r="R1181" s="110"/>
      <c r="S1181" s="110"/>
      <c r="T1181" s="110"/>
      <c r="U1181" s="110"/>
      <c r="V1181" s="110"/>
      <c r="W1181" s="110"/>
      <c r="X1181" s="110"/>
      <c r="Y1181" s="110"/>
      <c r="Z1181" s="110"/>
      <c r="AA1181" s="110"/>
    </row>
    <row r="1182" spans="12:27" s="113" customFormat="1" ht="15.95" customHeight="1">
      <c r="L1182" s="172"/>
      <c r="M1182" s="172"/>
      <c r="N1182" s="172"/>
      <c r="O1182" s="172"/>
      <c r="P1182" s="110"/>
      <c r="Q1182" s="110"/>
      <c r="R1182" s="110"/>
      <c r="S1182" s="110"/>
      <c r="T1182" s="110"/>
      <c r="U1182" s="110"/>
      <c r="V1182" s="110"/>
      <c r="W1182" s="110"/>
      <c r="X1182" s="110"/>
      <c r="Y1182" s="110"/>
      <c r="Z1182" s="110"/>
      <c r="AA1182" s="110"/>
    </row>
    <row r="1183" spans="12:27" s="113" customFormat="1" ht="15.95" customHeight="1">
      <c r="L1183" s="172"/>
      <c r="M1183" s="172"/>
      <c r="N1183" s="172"/>
      <c r="O1183" s="172"/>
      <c r="P1183" s="110"/>
      <c r="Q1183" s="110"/>
      <c r="R1183" s="110"/>
      <c r="S1183" s="110"/>
      <c r="T1183" s="110"/>
      <c r="U1183" s="110"/>
      <c r="V1183" s="110"/>
      <c r="W1183" s="110"/>
      <c r="X1183" s="110"/>
      <c r="Y1183" s="110"/>
      <c r="Z1183" s="110"/>
      <c r="AA1183" s="110"/>
    </row>
    <row r="1184" spans="12:27" s="113" customFormat="1" ht="15.95" customHeight="1">
      <c r="L1184" s="172"/>
      <c r="M1184" s="172"/>
      <c r="N1184" s="172"/>
      <c r="O1184" s="172"/>
      <c r="P1184" s="110"/>
      <c r="Q1184" s="110"/>
      <c r="R1184" s="110"/>
      <c r="S1184" s="110"/>
      <c r="T1184" s="110"/>
      <c r="U1184" s="110"/>
      <c r="V1184" s="110"/>
      <c r="W1184" s="110"/>
      <c r="X1184" s="110"/>
      <c r="Y1184" s="110"/>
      <c r="Z1184" s="110"/>
      <c r="AA1184" s="110"/>
    </row>
    <row r="1185" spans="12:27" s="113" customFormat="1" ht="15.95" customHeight="1">
      <c r="L1185" s="172"/>
      <c r="M1185" s="172"/>
      <c r="N1185" s="172"/>
      <c r="O1185" s="172"/>
      <c r="P1185" s="110"/>
      <c r="Q1185" s="110"/>
      <c r="R1185" s="110"/>
      <c r="S1185" s="110"/>
      <c r="T1185" s="110"/>
      <c r="U1185" s="110"/>
      <c r="V1185" s="110"/>
      <c r="W1185" s="110"/>
      <c r="X1185" s="110"/>
      <c r="Y1185" s="110"/>
      <c r="Z1185" s="110"/>
      <c r="AA1185" s="110"/>
    </row>
    <row r="1186" spans="12:27" s="113" customFormat="1" ht="15.95" customHeight="1">
      <c r="L1186" s="172"/>
      <c r="M1186" s="172"/>
      <c r="N1186" s="172"/>
      <c r="O1186" s="172"/>
      <c r="P1186" s="110"/>
      <c r="Q1186" s="110"/>
      <c r="R1186" s="110"/>
      <c r="S1186" s="110"/>
      <c r="T1186" s="110"/>
      <c r="U1186" s="110"/>
      <c r="V1186" s="110"/>
      <c r="W1186" s="110"/>
      <c r="X1186" s="110"/>
      <c r="Y1186" s="110"/>
      <c r="Z1186" s="110"/>
      <c r="AA1186" s="110"/>
    </row>
    <row r="1187" spans="12:27" s="113" customFormat="1" ht="15.95" customHeight="1">
      <c r="L1187" s="172"/>
      <c r="M1187" s="172"/>
      <c r="N1187" s="172"/>
      <c r="O1187" s="172"/>
      <c r="P1187" s="110"/>
      <c r="Q1187" s="110"/>
      <c r="R1187" s="110"/>
      <c r="S1187" s="110"/>
      <c r="T1187" s="110"/>
      <c r="U1187" s="110"/>
      <c r="V1187" s="110"/>
      <c r="W1187" s="110"/>
      <c r="X1187" s="110"/>
      <c r="Y1187" s="110"/>
      <c r="Z1187" s="110"/>
      <c r="AA1187" s="110"/>
    </row>
    <row r="1188" spans="12:27" s="113" customFormat="1" ht="15.95" customHeight="1">
      <c r="L1188" s="172"/>
      <c r="M1188" s="172"/>
      <c r="N1188" s="172"/>
      <c r="O1188" s="172"/>
      <c r="P1188" s="110"/>
      <c r="Q1188" s="110"/>
      <c r="R1188" s="110"/>
      <c r="S1188" s="110"/>
      <c r="T1188" s="110"/>
      <c r="U1188" s="110"/>
      <c r="V1188" s="110"/>
      <c r="W1188" s="110"/>
      <c r="X1188" s="110"/>
      <c r="Y1188" s="110"/>
      <c r="Z1188" s="110"/>
      <c r="AA1188" s="110"/>
    </row>
    <row r="1189" spans="12:27" s="113" customFormat="1" ht="15.95" customHeight="1">
      <c r="L1189" s="172"/>
      <c r="M1189" s="172"/>
      <c r="N1189" s="172"/>
      <c r="O1189" s="172"/>
      <c r="P1189" s="110"/>
      <c r="Q1189" s="110"/>
      <c r="R1189" s="110"/>
      <c r="S1189" s="110"/>
      <c r="T1189" s="110"/>
      <c r="U1189" s="110"/>
      <c r="V1189" s="110"/>
      <c r="W1189" s="110"/>
      <c r="X1189" s="110"/>
      <c r="Y1189" s="110"/>
      <c r="Z1189" s="110"/>
      <c r="AA1189" s="110"/>
    </row>
    <row r="1190" spans="12:27" s="113" customFormat="1" ht="15.95" customHeight="1">
      <c r="L1190" s="172"/>
      <c r="M1190" s="172"/>
      <c r="N1190" s="172"/>
      <c r="O1190" s="172"/>
      <c r="P1190" s="110"/>
      <c r="Q1190" s="110"/>
      <c r="R1190" s="110"/>
      <c r="S1190" s="110"/>
      <c r="T1190" s="110"/>
      <c r="U1190" s="110"/>
      <c r="V1190" s="110"/>
      <c r="W1190" s="110"/>
      <c r="X1190" s="110"/>
      <c r="Y1190" s="110"/>
      <c r="Z1190" s="110"/>
      <c r="AA1190" s="110"/>
    </row>
    <row r="1191" spans="12:27" s="113" customFormat="1" ht="15.95" customHeight="1">
      <c r="L1191" s="172"/>
      <c r="M1191" s="172"/>
      <c r="N1191" s="172"/>
      <c r="O1191" s="172"/>
      <c r="P1191" s="110"/>
      <c r="Q1191" s="110"/>
      <c r="R1191" s="110"/>
      <c r="S1191" s="110"/>
      <c r="T1191" s="110"/>
      <c r="U1191" s="110"/>
      <c r="V1191" s="110"/>
      <c r="W1191" s="110"/>
      <c r="X1191" s="110"/>
      <c r="Y1191" s="110"/>
      <c r="Z1191" s="110"/>
      <c r="AA1191" s="110"/>
    </row>
    <row r="1192" spans="12:27" s="113" customFormat="1" ht="15.95" customHeight="1">
      <c r="L1192" s="172"/>
      <c r="M1192" s="172"/>
      <c r="N1192" s="172"/>
      <c r="O1192" s="172"/>
      <c r="P1192" s="110"/>
      <c r="Q1192" s="110"/>
      <c r="R1192" s="110"/>
      <c r="S1192" s="110"/>
      <c r="T1192" s="110"/>
      <c r="U1192" s="110"/>
      <c r="V1192" s="110"/>
      <c r="W1192" s="110"/>
      <c r="X1192" s="110"/>
      <c r="Y1192" s="110"/>
      <c r="Z1192" s="110"/>
      <c r="AA1192" s="110"/>
    </row>
    <row r="1193" spans="12:27" s="113" customFormat="1" ht="15.95" customHeight="1">
      <c r="L1193" s="172"/>
      <c r="M1193" s="172"/>
      <c r="N1193" s="172"/>
      <c r="O1193" s="172"/>
      <c r="P1193" s="110"/>
      <c r="Q1193" s="110"/>
      <c r="R1193" s="110"/>
      <c r="S1193" s="110"/>
      <c r="T1193" s="110"/>
      <c r="U1193" s="110"/>
      <c r="V1193" s="110"/>
      <c r="W1193" s="110"/>
      <c r="X1193" s="110"/>
      <c r="Y1193" s="110"/>
      <c r="Z1193" s="110"/>
      <c r="AA1193" s="110"/>
    </row>
    <row r="1194" spans="12:27" s="113" customFormat="1" ht="15.95" customHeight="1">
      <c r="L1194" s="172"/>
      <c r="M1194" s="172"/>
      <c r="N1194" s="172"/>
      <c r="O1194" s="172"/>
      <c r="P1194" s="110"/>
      <c r="Q1194" s="110"/>
      <c r="R1194" s="110"/>
      <c r="S1194" s="110"/>
      <c r="T1194" s="110"/>
      <c r="U1194" s="110"/>
      <c r="V1194" s="110"/>
      <c r="W1194" s="110"/>
      <c r="X1194" s="110"/>
      <c r="Y1194" s="110"/>
      <c r="Z1194" s="110"/>
      <c r="AA1194" s="110"/>
    </row>
    <row r="1195" spans="12:27" s="113" customFormat="1" ht="15.95" customHeight="1">
      <c r="L1195" s="172"/>
      <c r="M1195" s="172"/>
      <c r="N1195" s="172"/>
      <c r="O1195" s="172"/>
      <c r="P1195" s="110"/>
      <c r="Q1195" s="110"/>
      <c r="R1195" s="110"/>
      <c r="S1195" s="110"/>
      <c r="T1195" s="110"/>
      <c r="U1195" s="110"/>
      <c r="V1195" s="110"/>
      <c r="W1195" s="110"/>
      <c r="X1195" s="110"/>
      <c r="Y1195" s="110"/>
      <c r="Z1195" s="110"/>
      <c r="AA1195" s="110"/>
    </row>
    <row r="1196" spans="12:27" s="113" customFormat="1" ht="15.95" customHeight="1">
      <c r="L1196" s="172"/>
      <c r="M1196" s="172"/>
      <c r="N1196" s="172"/>
      <c r="O1196" s="172"/>
      <c r="P1196" s="110"/>
      <c r="Q1196" s="110"/>
      <c r="R1196" s="110"/>
      <c r="S1196" s="110"/>
      <c r="T1196" s="110"/>
      <c r="U1196" s="110"/>
      <c r="V1196" s="110"/>
      <c r="W1196" s="110"/>
      <c r="X1196" s="110"/>
      <c r="Y1196" s="110"/>
      <c r="Z1196" s="110"/>
      <c r="AA1196" s="110"/>
    </row>
    <row r="1197" spans="12:27" s="113" customFormat="1" ht="15.95" customHeight="1">
      <c r="L1197" s="172"/>
      <c r="M1197" s="172"/>
      <c r="N1197" s="172"/>
      <c r="O1197" s="172"/>
      <c r="P1197" s="110"/>
      <c r="Q1197" s="110"/>
      <c r="R1197" s="110"/>
      <c r="S1197" s="110"/>
      <c r="T1197" s="110"/>
      <c r="U1197" s="110"/>
      <c r="V1197" s="110"/>
      <c r="W1197" s="110"/>
      <c r="X1197" s="110"/>
      <c r="Y1197" s="110"/>
      <c r="Z1197" s="110"/>
      <c r="AA1197" s="110"/>
    </row>
    <row r="1198" spans="12:27" s="113" customFormat="1" ht="15.95" customHeight="1">
      <c r="L1198" s="172"/>
      <c r="M1198" s="172"/>
      <c r="N1198" s="172"/>
      <c r="O1198" s="172"/>
      <c r="P1198" s="110"/>
      <c r="Q1198" s="110"/>
      <c r="R1198" s="110"/>
      <c r="S1198" s="110"/>
      <c r="T1198" s="110"/>
      <c r="U1198" s="110"/>
      <c r="V1198" s="110"/>
      <c r="W1198" s="110"/>
      <c r="X1198" s="110"/>
      <c r="Y1198" s="110"/>
      <c r="Z1198" s="110"/>
      <c r="AA1198" s="110"/>
    </row>
    <row r="1199" spans="12:27" s="113" customFormat="1" ht="15.95" customHeight="1">
      <c r="L1199" s="172"/>
      <c r="M1199" s="172"/>
      <c r="N1199" s="172"/>
      <c r="O1199" s="172"/>
      <c r="P1199" s="110"/>
      <c r="Q1199" s="110"/>
      <c r="R1199" s="110"/>
      <c r="S1199" s="110"/>
      <c r="T1199" s="110"/>
      <c r="U1199" s="110"/>
      <c r="V1199" s="110"/>
      <c r="W1199" s="110"/>
      <c r="X1199" s="110"/>
      <c r="Y1199" s="110"/>
      <c r="Z1199" s="110"/>
      <c r="AA1199" s="110"/>
    </row>
    <row r="1200" spans="12:27" s="113" customFormat="1" ht="15.95" customHeight="1">
      <c r="L1200" s="172"/>
      <c r="M1200" s="172"/>
      <c r="N1200" s="172"/>
      <c r="O1200" s="172"/>
      <c r="P1200" s="110"/>
      <c r="Q1200" s="110"/>
      <c r="R1200" s="110"/>
      <c r="S1200" s="110"/>
      <c r="T1200" s="110"/>
      <c r="U1200" s="110"/>
      <c r="V1200" s="110"/>
      <c r="W1200" s="110"/>
      <c r="X1200" s="110"/>
      <c r="Y1200" s="110"/>
      <c r="Z1200" s="110"/>
      <c r="AA1200" s="110"/>
    </row>
    <row r="1201" spans="12:27" s="113" customFormat="1" ht="15.95" customHeight="1">
      <c r="L1201" s="172"/>
      <c r="M1201" s="172"/>
      <c r="N1201" s="172"/>
      <c r="O1201" s="172"/>
      <c r="P1201" s="110"/>
      <c r="Q1201" s="110"/>
      <c r="R1201" s="110"/>
      <c r="S1201" s="110"/>
      <c r="T1201" s="110"/>
      <c r="U1201" s="110"/>
      <c r="V1201" s="110"/>
      <c r="W1201" s="110"/>
      <c r="X1201" s="110"/>
      <c r="Y1201" s="110"/>
      <c r="Z1201" s="110"/>
      <c r="AA1201" s="110"/>
    </row>
    <row r="1202" spans="12:27" s="113" customFormat="1" ht="15.95" customHeight="1">
      <c r="L1202" s="172"/>
      <c r="M1202" s="172"/>
      <c r="N1202" s="172"/>
      <c r="O1202" s="172"/>
      <c r="P1202" s="110"/>
      <c r="Q1202" s="110"/>
      <c r="R1202" s="110"/>
      <c r="S1202" s="110"/>
      <c r="T1202" s="110"/>
      <c r="U1202" s="110"/>
      <c r="V1202" s="110"/>
      <c r="W1202" s="110"/>
      <c r="X1202" s="110"/>
      <c r="Y1202" s="110"/>
      <c r="Z1202" s="110"/>
      <c r="AA1202" s="110"/>
    </row>
    <row r="1203" spans="12:27" s="113" customFormat="1" ht="15.95" customHeight="1">
      <c r="L1203" s="172"/>
      <c r="M1203" s="172"/>
      <c r="N1203" s="172"/>
      <c r="O1203" s="172"/>
      <c r="P1203" s="110"/>
      <c r="Q1203" s="110"/>
      <c r="R1203" s="110"/>
      <c r="S1203" s="110"/>
      <c r="T1203" s="110"/>
      <c r="U1203" s="110"/>
      <c r="V1203" s="110"/>
      <c r="W1203" s="110"/>
      <c r="X1203" s="110"/>
      <c r="Y1203" s="110"/>
      <c r="Z1203" s="110"/>
      <c r="AA1203" s="110"/>
    </row>
    <row r="1204" spans="12:27" s="113" customFormat="1" ht="15.95" customHeight="1">
      <c r="L1204" s="172"/>
      <c r="M1204" s="172"/>
      <c r="N1204" s="172"/>
      <c r="O1204" s="172"/>
      <c r="P1204" s="110"/>
      <c r="Q1204" s="110"/>
      <c r="R1204" s="110"/>
      <c r="S1204" s="110"/>
      <c r="T1204" s="110"/>
      <c r="U1204" s="110"/>
      <c r="V1204" s="110"/>
      <c r="W1204" s="110"/>
      <c r="X1204" s="110"/>
      <c r="Y1204" s="110"/>
      <c r="Z1204" s="110"/>
      <c r="AA1204" s="110"/>
    </row>
    <row r="1205" spans="12:27" s="113" customFormat="1" ht="15.95" customHeight="1">
      <c r="L1205" s="172"/>
      <c r="M1205" s="172"/>
      <c r="N1205" s="172"/>
      <c r="O1205" s="172"/>
      <c r="P1205" s="110"/>
      <c r="Q1205" s="110"/>
      <c r="R1205" s="110"/>
      <c r="S1205" s="110"/>
      <c r="T1205" s="110"/>
      <c r="U1205" s="110"/>
      <c r="V1205" s="110"/>
      <c r="W1205" s="110"/>
      <c r="X1205" s="110"/>
      <c r="Y1205" s="110"/>
      <c r="Z1205" s="110"/>
      <c r="AA1205" s="110"/>
    </row>
    <row r="1206" spans="12:27" s="113" customFormat="1" ht="15.95" customHeight="1">
      <c r="L1206" s="172"/>
      <c r="M1206" s="172"/>
      <c r="N1206" s="172"/>
      <c r="O1206" s="172"/>
      <c r="P1206" s="110"/>
      <c r="Q1206" s="110"/>
      <c r="R1206" s="110"/>
      <c r="S1206" s="110"/>
      <c r="T1206" s="110"/>
      <c r="U1206" s="110"/>
      <c r="V1206" s="110"/>
      <c r="W1206" s="110"/>
      <c r="X1206" s="110"/>
      <c r="Y1206" s="110"/>
      <c r="Z1206" s="110"/>
      <c r="AA1206" s="110"/>
    </row>
    <row r="1207" spans="12:27" s="113" customFormat="1" ht="15.95" customHeight="1">
      <c r="L1207" s="172"/>
      <c r="M1207" s="172"/>
      <c r="N1207" s="172"/>
      <c r="O1207" s="172"/>
      <c r="P1207" s="110"/>
      <c r="Q1207" s="110"/>
      <c r="R1207" s="110"/>
      <c r="S1207" s="110"/>
      <c r="T1207" s="110"/>
      <c r="U1207" s="110"/>
      <c r="V1207" s="110"/>
      <c r="W1207" s="110"/>
      <c r="X1207" s="110"/>
      <c r="Y1207" s="110"/>
      <c r="Z1207" s="110"/>
      <c r="AA1207" s="110"/>
    </row>
    <row r="1208" spans="12:27" s="113" customFormat="1" ht="15.95" customHeight="1">
      <c r="L1208" s="172"/>
      <c r="M1208" s="172"/>
      <c r="N1208" s="172"/>
      <c r="O1208" s="172"/>
      <c r="P1208" s="110"/>
      <c r="Q1208" s="110"/>
      <c r="R1208" s="110"/>
      <c r="S1208" s="110"/>
      <c r="T1208" s="110"/>
      <c r="U1208" s="110"/>
      <c r="V1208" s="110"/>
      <c r="W1208" s="110"/>
      <c r="X1208" s="110"/>
      <c r="Y1208" s="110"/>
      <c r="Z1208" s="110"/>
      <c r="AA1208" s="110"/>
    </row>
    <row r="1209" spans="12:27" s="113" customFormat="1" ht="15.95" customHeight="1">
      <c r="L1209" s="172"/>
      <c r="M1209" s="172"/>
      <c r="N1209" s="172"/>
      <c r="O1209" s="172"/>
      <c r="P1209" s="110"/>
      <c r="Q1209" s="110"/>
      <c r="R1209" s="110"/>
      <c r="S1209" s="110"/>
      <c r="T1209" s="110"/>
      <c r="U1209" s="110"/>
      <c r="V1209" s="110"/>
      <c r="W1209" s="110"/>
      <c r="X1209" s="110"/>
      <c r="Y1209" s="110"/>
      <c r="Z1209" s="110"/>
      <c r="AA1209" s="110"/>
    </row>
    <row r="1210" spans="12:27" s="113" customFormat="1" ht="15.95" customHeight="1">
      <c r="L1210" s="172"/>
      <c r="M1210" s="172"/>
      <c r="N1210" s="172"/>
      <c r="O1210" s="172"/>
      <c r="P1210" s="110"/>
      <c r="Q1210" s="110"/>
      <c r="R1210" s="110"/>
      <c r="S1210" s="110"/>
      <c r="T1210" s="110"/>
      <c r="U1210" s="110"/>
      <c r="V1210" s="110"/>
      <c r="W1210" s="110"/>
      <c r="X1210" s="110"/>
      <c r="Y1210" s="110"/>
      <c r="Z1210" s="110"/>
      <c r="AA1210" s="110"/>
    </row>
    <row r="1211" spans="12:27" s="113" customFormat="1" ht="15.95" customHeight="1">
      <c r="L1211" s="172"/>
      <c r="M1211" s="172"/>
      <c r="N1211" s="172"/>
      <c r="O1211" s="172"/>
      <c r="P1211" s="110"/>
      <c r="Q1211" s="110"/>
      <c r="R1211" s="110"/>
      <c r="S1211" s="110"/>
      <c r="T1211" s="110"/>
      <c r="U1211" s="110"/>
      <c r="V1211" s="110"/>
      <c r="W1211" s="110"/>
      <c r="X1211" s="110"/>
      <c r="Y1211" s="110"/>
      <c r="Z1211" s="110"/>
      <c r="AA1211" s="110"/>
    </row>
    <row r="1212" spans="12:27" s="113" customFormat="1" ht="15.95" customHeight="1">
      <c r="L1212" s="172"/>
      <c r="M1212" s="172"/>
      <c r="N1212" s="172"/>
      <c r="O1212" s="172"/>
      <c r="P1212" s="110"/>
      <c r="Q1212" s="110"/>
      <c r="R1212" s="110"/>
      <c r="S1212" s="110"/>
      <c r="T1212" s="110"/>
      <c r="U1212" s="110"/>
      <c r="V1212" s="110"/>
      <c r="W1212" s="110"/>
      <c r="X1212" s="110"/>
      <c r="Y1212" s="110"/>
      <c r="Z1212" s="110"/>
      <c r="AA1212" s="110"/>
    </row>
    <row r="1213" spans="12:27" s="113" customFormat="1" ht="15.95" customHeight="1">
      <c r="L1213" s="172"/>
      <c r="M1213" s="172"/>
      <c r="N1213" s="172"/>
      <c r="O1213" s="172"/>
      <c r="P1213" s="110"/>
      <c r="Q1213" s="110"/>
      <c r="R1213" s="110"/>
      <c r="S1213" s="110"/>
      <c r="T1213" s="110"/>
      <c r="U1213" s="110"/>
      <c r="V1213" s="110"/>
      <c r="W1213" s="110"/>
      <c r="X1213" s="110"/>
      <c r="Y1213" s="110"/>
      <c r="Z1213" s="110"/>
      <c r="AA1213" s="110"/>
    </row>
    <row r="1214" spans="12:27" s="113" customFormat="1" ht="15.95" customHeight="1">
      <c r="L1214" s="172"/>
      <c r="M1214" s="172"/>
      <c r="N1214" s="172"/>
      <c r="O1214" s="172"/>
      <c r="P1214" s="110"/>
      <c r="Q1214" s="110"/>
      <c r="R1214" s="110"/>
      <c r="S1214" s="110"/>
      <c r="T1214" s="110"/>
      <c r="U1214" s="110"/>
      <c r="V1214" s="110"/>
      <c r="W1214" s="110"/>
      <c r="X1214" s="110"/>
      <c r="Y1214" s="110"/>
      <c r="Z1214" s="110"/>
      <c r="AA1214" s="110"/>
    </row>
    <row r="1215" spans="12:27" s="113" customFormat="1" ht="15.95" customHeight="1">
      <c r="L1215" s="172"/>
      <c r="M1215" s="172"/>
      <c r="N1215" s="172"/>
      <c r="O1215" s="172"/>
      <c r="P1215" s="110"/>
      <c r="Q1215" s="110"/>
      <c r="R1215" s="110"/>
      <c r="S1215" s="110"/>
      <c r="T1215" s="110"/>
      <c r="U1215" s="110"/>
      <c r="V1215" s="110"/>
      <c r="W1215" s="110"/>
      <c r="X1215" s="110"/>
      <c r="Y1215" s="110"/>
      <c r="Z1215" s="110"/>
      <c r="AA1215" s="110"/>
    </row>
    <row r="1216" spans="12:27" s="113" customFormat="1" ht="15.95" customHeight="1">
      <c r="L1216" s="172"/>
      <c r="M1216" s="172"/>
      <c r="N1216" s="172"/>
      <c r="O1216" s="172"/>
      <c r="P1216" s="110"/>
      <c r="Q1216" s="110"/>
      <c r="R1216" s="110"/>
      <c r="S1216" s="110"/>
      <c r="T1216" s="110"/>
      <c r="U1216" s="110"/>
      <c r="V1216" s="110"/>
      <c r="W1216" s="110"/>
      <c r="X1216" s="110"/>
      <c r="Y1216" s="110"/>
      <c r="Z1216" s="110"/>
      <c r="AA1216" s="110"/>
    </row>
    <row r="1217" spans="12:27" s="113" customFormat="1" ht="15.95" customHeight="1">
      <c r="L1217" s="172"/>
      <c r="M1217" s="172"/>
      <c r="N1217" s="172"/>
      <c r="O1217" s="172"/>
      <c r="P1217" s="110"/>
      <c r="Q1217" s="110"/>
      <c r="R1217" s="110"/>
      <c r="S1217" s="110"/>
      <c r="T1217" s="110"/>
      <c r="U1217" s="110"/>
      <c r="V1217" s="110"/>
      <c r="W1217" s="110"/>
      <c r="X1217" s="110"/>
      <c r="Y1217" s="110"/>
      <c r="Z1217" s="110"/>
      <c r="AA1217" s="110"/>
    </row>
    <row r="1218" spans="12:27" s="113" customFormat="1" ht="15.95" customHeight="1">
      <c r="L1218" s="172"/>
      <c r="M1218" s="172"/>
      <c r="N1218" s="172"/>
      <c r="O1218" s="172"/>
      <c r="P1218" s="110"/>
      <c r="Q1218" s="110"/>
      <c r="R1218" s="110"/>
      <c r="S1218" s="110"/>
      <c r="T1218" s="110"/>
      <c r="U1218" s="110"/>
      <c r="V1218" s="110"/>
      <c r="W1218" s="110"/>
      <c r="X1218" s="110"/>
      <c r="Y1218" s="110"/>
      <c r="Z1218" s="110"/>
      <c r="AA1218" s="110"/>
    </row>
    <row r="1219" spans="12:27" s="113" customFormat="1" ht="15.95" customHeight="1">
      <c r="L1219" s="172"/>
      <c r="M1219" s="172"/>
      <c r="N1219" s="172"/>
      <c r="O1219" s="172"/>
      <c r="P1219" s="110"/>
      <c r="Q1219" s="110"/>
      <c r="R1219" s="110"/>
      <c r="S1219" s="110"/>
      <c r="T1219" s="110"/>
      <c r="U1219" s="110"/>
      <c r="V1219" s="110"/>
      <c r="W1219" s="110"/>
      <c r="X1219" s="110"/>
      <c r="Y1219" s="110"/>
      <c r="Z1219" s="110"/>
      <c r="AA1219" s="110"/>
    </row>
    <row r="1220" spans="12:27" s="113" customFormat="1" ht="15.95" customHeight="1">
      <c r="L1220" s="172"/>
      <c r="M1220" s="172"/>
      <c r="N1220" s="172"/>
      <c r="O1220" s="172"/>
      <c r="P1220" s="110"/>
      <c r="Q1220" s="110"/>
      <c r="R1220" s="110"/>
      <c r="S1220" s="110"/>
      <c r="T1220" s="110"/>
      <c r="U1220" s="110"/>
      <c r="V1220" s="110"/>
      <c r="W1220" s="110"/>
      <c r="X1220" s="110"/>
      <c r="Y1220" s="110"/>
      <c r="Z1220" s="110"/>
      <c r="AA1220" s="110"/>
    </row>
    <row r="1221" spans="12:27" s="113" customFormat="1" ht="15.95" customHeight="1">
      <c r="L1221" s="172"/>
      <c r="M1221" s="172"/>
      <c r="N1221" s="172"/>
      <c r="O1221" s="172"/>
      <c r="P1221" s="110"/>
      <c r="Q1221" s="110"/>
      <c r="R1221" s="110"/>
      <c r="S1221" s="110"/>
      <c r="T1221" s="110"/>
      <c r="U1221" s="110"/>
      <c r="V1221" s="110"/>
      <c r="W1221" s="110"/>
      <c r="X1221" s="110"/>
      <c r="Y1221" s="110"/>
      <c r="Z1221" s="110"/>
      <c r="AA1221" s="110"/>
    </row>
    <row r="1222" spans="12:27" s="113" customFormat="1" ht="15.95" customHeight="1">
      <c r="L1222" s="172"/>
      <c r="M1222" s="172"/>
      <c r="N1222" s="172"/>
      <c r="O1222" s="172"/>
      <c r="P1222" s="110"/>
      <c r="Q1222" s="110"/>
      <c r="R1222" s="110"/>
      <c r="S1222" s="110"/>
      <c r="T1222" s="110"/>
      <c r="U1222" s="110"/>
      <c r="V1222" s="110"/>
      <c r="W1222" s="110"/>
      <c r="X1222" s="110"/>
      <c r="Y1222" s="110"/>
      <c r="Z1222" s="110"/>
      <c r="AA1222" s="110"/>
    </row>
    <row r="1223" spans="12:27" s="113" customFormat="1" ht="15.95" customHeight="1">
      <c r="L1223" s="172"/>
      <c r="M1223" s="172"/>
      <c r="N1223" s="172"/>
      <c r="O1223" s="172"/>
      <c r="P1223" s="110"/>
      <c r="Q1223" s="110"/>
      <c r="R1223" s="110"/>
      <c r="S1223" s="110"/>
      <c r="T1223" s="110"/>
      <c r="U1223" s="110"/>
      <c r="V1223" s="110"/>
      <c r="W1223" s="110"/>
      <c r="X1223" s="110"/>
      <c r="Y1223" s="110"/>
      <c r="Z1223" s="110"/>
      <c r="AA1223" s="110"/>
    </row>
    <row r="1224" spans="12:27" s="113" customFormat="1" ht="15.95" customHeight="1">
      <c r="L1224" s="172"/>
      <c r="M1224" s="172"/>
      <c r="N1224" s="172"/>
      <c r="O1224" s="172"/>
      <c r="P1224" s="110"/>
      <c r="Q1224" s="110"/>
      <c r="R1224" s="110"/>
      <c r="S1224" s="110"/>
      <c r="T1224" s="110"/>
      <c r="U1224" s="110"/>
      <c r="V1224" s="110"/>
      <c r="W1224" s="110"/>
      <c r="X1224" s="110"/>
      <c r="Y1224" s="110"/>
      <c r="Z1224" s="110"/>
      <c r="AA1224" s="110"/>
    </row>
    <row r="1225" spans="12:27" s="113" customFormat="1" ht="15.95" customHeight="1">
      <c r="L1225" s="172"/>
      <c r="M1225" s="172"/>
      <c r="N1225" s="172"/>
      <c r="O1225" s="172"/>
      <c r="P1225" s="110"/>
      <c r="Q1225" s="110"/>
      <c r="R1225" s="110"/>
      <c r="S1225" s="110"/>
      <c r="T1225" s="110"/>
      <c r="U1225" s="110"/>
      <c r="V1225" s="110"/>
      <c r="W1225" s="110"/>
      <c r="X1225" s="110"/>
      <c r="Y1225" s="110"/>
      <c r="Z1225" s="110"/>
      <c r="AA1225" s="110"/>
    </row>
    <row r="1226" spans="12:27" s="113" customFormat="1" ht="15.95" customHeight="1">
      <c r="L1226" s="172"/>
      <c r="M1226" s="172"/>
      <c r="N1226" s="172"/>
      <c r="O1226" s="172"/>
      <c r="P1226" s="110"/>
      <c r="Q1226" s="110"/>
      <c r="R1226" s="110"/>
      <c r="S1226" s="110"/>
      <c r="T1226" s="110"/>
      <c r="U1226" s="110"/>
      <c r="V1226" s="110"/>
      <c r="W1226" s="110"/>
      <c r="X1226" s="110"/>
      <c r="Y1226" s="110"/>
      <c r="Z1226" s="110"/>
      <c r="AA1226" s="110"/>
    </row>
    <row r="1227" spans="12:27" s="113" customFormat="1" ht="15.95" customHeight="1">
      <c r="L1227" s="172"/>
      <c r="M1227" s="172"/>
      <c r="N1227" s="172"/>
      <c r="O1227" s="172"/>
      <c r="P1227" s="110"/>
      <c r="Q1227" s="110"/>
      <c r="R1227" s="110"/>
      <c r="S1227" s="110"/>
      <c r="T1227" s="110"/>
      <c r="U1227" s="110"/>
      <c r="V1227" s="110"/>
      <c r="W1227" s="110"/>
      <c r="X1227" s="110"/>
      <c r="Y1227" s="110"/>
      <c r="Z1227" s="110"/>
      <c r="AA1227" s="110"/>
    </row>
    <row r="1228" spans="12:27" s="113" customFormat="1" ht="15.95" customHeight="1">
      <c r="L1228" s="172"/>
      <c r="M1228" s="172"/>
      <c r="N1228" s="172"/>
      <c r="O1228" s="172"/>
      <c r="P1228" s="110"/>
      <c r="Q1228" s="110"/>
      <c r="R1228" s="110"/>
      <c r="S1228" s="110"/>
      <c r="T1228" s="110"/>
      <c r="U1228" s="110"/>
      <c r="V1228" s="110"/>
      <c r="W1228" s="110"/>
      <c r="X1228" s="110"/>
      <c r="Y1228" s="110"/>
      <c r="Z1228" s="110"/>
      <c r="AA1228" s="110"/>
    </row>
    <row r="1229" spans="12:27" s="113" customFormat="1" ht="15.95" customHeight="1">
      <c r="L1229" s="172"/>
      <c r="M1229" s="172"/>
      <c r="N1229" s="172"/>
      <c r="O1229" s="172"/>
      <c r="P1229" s="110"/>
      <c r="Q1229" s="110"/>
      <c r="R1229" s="110"/>
      <c r="S1229" s="110"/>
      <c r="T1229" s="110"/>
      <c r="U1229" s="110"/>
      <c r="V1229" s="110"/>
      <c r="W1229" s="110"/>
      <c r="X1229" s="110"/>
      <c r="Y1229" s="110"/>
      <c r="Z1229" s="110"/>
      <c r="AA1229" s="110"/>
    </row>
    <row r="1230" spans="12:27" s="113" customFormat="1" ht="15.95" customHeight="1">
      <c r="L1230" s="172"/>
      <c r="M1230" s="172"/>
      <c r="N1230" s="172"/>
      <c r="O1230" s="172"/>
      <c r="P1230" s="110"/>
      <c r="Q1230" s="110"/>
      <c r="R1230" s="110"/>
      <c r="S1230" s="110"/>
      <c r="T1230" s="110"/>
      <c r="U1230" s="110"/>
      <c r="V1230" s="110"/>
      <c r="W1230" s="110"/>
      <c r="X1230" s="110"/>
      <c r="Y1230" s="110"/>
      <c r="Z1230" s="110"/>
      <c r="AA1230" s="110"/>
    </row>
    <row r="1231" spans="12:27" s="113" customFormat="1" ht="15.95" customHeight="1">
      <c r="L1231" s="172"/>
      <c r="M1231" s="172"/>
      <c r="N1231" s="172"/>
      <c r="O1231" s="172"/>
      <c r="P1231" s="110"/>
      <c r="Q1231" s="110"/>
      <c r="R1231" s="110"/>
      <c r="S1231" s="110"/>
      <c r="T1231" s="110"/>
      <c r="U1231" s="110"/>
      <c r="V1231" s="110"/>
      <c r="W1231" s="110"/>
      <c r="X1231" s="110"/>
      <c r="Y1231" s="110"/>
      <c r="Z1231" s="110"/>
      <c r="AA1231" s="110"/>
    </row>
    <row r="1232" spans="12:27" s="113" customFormat="1" ht="15.95" customHeight="1">
      <c r="L1232" s="172"/>
      <c r="M1232" s="172"/>
      <c r="N1232" s="172"/>
      <c r="O1232" s="172"/>
      <c r="P1232" s="110"/>
      <c r="Q1232" s="110"/>
      <c r="R1232" s="110"/>
      <c r="S1232" s="110"/>
      <c r="T1232" s="110"/>
      <c r="U1232" s="110"/>
      <c r="V1232" s="110"/>
      <c r="W1232" s="110"/>
      <c r="X1232" s="110"/>
      <c r="Y1232" s="110"/>
      <c r="Z1232" s="110"/>
      <c r="AA1232" s="110"/>
    </row>
    <row r="1233" spans="12:27" s="113" customFormat="1" ht="15.95" customHeight="1">
      <c r="L1233" s="172"/>
      <c r="M1233" s="172"/>
      <c r="N1233" s="172"/>
      <c r="O1233" s="172"/>
      <c r="P1233" s="110"/>
      <c r="Q1233" s="110"/>
      <c r="R1233" s="110"/>
      <c r="S1233" s="110"/>
      <c r="T1233" s="110"/>
      <c r="U1233" s="110"/>
      <c r="V1233" s="110"/>
      <c r="W1233" s="110"/>
      <c r="X1233" s="110"/>
      <c r="Y1233" s="110"/>
      <c r="Z1233" s="110"/>
      <c r="AA1233" s="110"/>
    </row>
    <row r="1234" spans="12:27" s="113" customFormat="1" ht="15.95" customHeight="1">
      <c r="L1234" s="172"/>
      <c r="M1234" s="172"/>
      <c r="N1234" s="172"/>
      <c r="O1234" s="172"/>
      <c r="P1234" s="110"/>
      <c r="Q1234" s="110"/>
      <c r="R1234" s="110"/>
      <c r="S1234" s="110"/>
      <c r="T1234" s="110"/>
      <c r="U1234" s="110"/>
      <c r="V1234" s="110"/>
      <c r="W1234" s="110"/>
      <c r="X1234" s="110"/>
      <c r="Y1234" s="110"/>
      <c r="Z1234" s="110"/>
      <c r="AA1234" s="110"/>
    </row>
    <row r="1235" spans="12:27" s="113" customFormat="1" ht="15.95" customHeight="1">
      <c r="L1235" s="172"/>
      <c r="M1235" s="172"/>
      <c r="N1235" s="172"/>
      <c r="O1235" s="172"/>
      <c r="P1235" s="110"/>
      <c r="Q1235" s="110"/>
      <c r="R1235" s="110"/>
      <c r="S1235" s="110"/>
      <c r="T1235" s="110"/>
      <c r="U1235" s="110"/>
      <c r="V1235" s="110"/>
      <c r="W1235" s="110"/>
      <c r="X1235" s="110"/>
      <c r="Y1235" s="110"/>
      <c r="Z1235" s="110"/>
      <c r="AA1235" s="110"/>
    </row>
    <row r="1236" spans="12:27" s="113" customFormat="1" ht="15.95" customHeight="1">
      <c r="L1236" s="172"/>
      <c r="M1236" s="172"/>
      <c r="N1236" s="172"/>
      <c r="O1236" s="172"/>
      <c r="P1236" s="110"/>
      <c r="Q1236" s="110"/>
      <c r="R1236" s="110"/>
      <c r="S1236" s="110"/>
      <c r="T1236" s="110"/>
      <c r="U1236" s="110"/>
      <c r="V1236" s="110"/>
      <c r="W1236" s="110"/>
      <c r="X1236" s="110"/>
      <c r="Y1236" s="110"/>
      <c r="Z1236" s="110"/>
      <c r="AA1236" s="110"/>
    </row>
    <row r="1237" spans="12:27" s="113" customFormat="1" ht="15.95" customHeight="1">
      <c r="L1237" s="172"/>
      <c r="M1237" s="172"/>
      <c r="N1237" s="172"/>
      <c r="O1237" s="172"/>
      <c r="P1237" s="110"/>
      <c r="Q1237" s="110"/>
      <c r="R1237" s="110"/>
      <c r="S1237" s="110"/>
      <c r="T1237" s="110"/>
      <c r="U1237" s="110"/>
      <c r="V1237" s="110"/>
      <c r="W1237" s="110"/>
      <c r="X1237" s="110"/>
      <c r="Y1237" s="110"/>
      <c r="Z1237" s="110"/>
      <c r="AA1237" s="110"/>
    </row>
    <row r="1238" spans="12:27" s="113" customFormat="1" ht="15.95" customHeight="1">
      <c r="L1238" s="172"/>
      <c r="M1238" s="172"/>
      <c r="N1238" s="172"/>
      <c r="O1238" s="172"/>
      <c r="P1238" s="110"/>
      <c r="Q1238" s="110"/>
      <c r="R1238" s="110"/>
      <c r="S1238" s="110"/>
      <c r="T1238" s="110"/>
      <c r="U1238" s="110"/>
      <c r="V1238" s="110"/>
      <c r="W1238" s="110"/>
      <c r="X1238" s="110"/>
      <c r="Y1238" s="110"/>
      <c r="Z1238" s="110"/>
      <c r="AA1238" s="110"/>
    </row>
    <row r="1239" spans="12:27" s="113" customFormat="1" ht="15.95" customHeight="1">
      <c r="L1239" s="172"/>
      <c r="M1239" s="172"/>
      <c r="N1239" s="172"/>
      <c r="O1239" s="172"/>
      <c r="P1239" s="110"/>
      <c r="Q1239" s="110"/>
      <c r="R1239" s="110"/>
      <c r="S1239" s="110"/>
      <c r="T1239" s="110"/>
      <c r="U1239" s="110"/>
      <c r="V1239" s="110"/>
      <c r="W1239" s="110"/>
      <c r="X1239" s="110"/>
      <c r="Y1239" s="110"/>
      <c r="Z1239" s="110"/>
      <c r="AA1239" s="110"/>
    </row>
    <row r="1240" spans="12:27" s="113" customFormat="1" ht="15.95" customHeight="1">
      <c r="L1240" s="172"/>
      <c r="M1240" s="172"/>
      <c r="N1240" s="172"/>
      <c r="O1240" s="172"/>
      <c r="P1240" s="110"/>
      <c r="Q1240" s="110"/>
      <c r="R1240" s="110"/>
      <c r="S1240" s="110"/>
      <c r="T1240" s="110"/>
      <c r="U1240" s="110"/>
      <c r="V1240" s="110"/>
      <c r="W1240" s="110"/>
      <c r="X1240" s="110"/>
      <c r="Y1240" s="110"/>
      <c r="Z1240" s="110"/>
      <c r="AA1240" s="110"/>
    </row>
    <row r="1241" spans="12:27" s="113" customFormat="1" ht="15.95" customHeight="1">
      <c r="L1241" s="172"/>
      <c r="M1241" s="172"/>
      <c r="N1241" s="172"/>
      <c r="O1241" s="172"/>
      <c r="P1241" s="110"/>
      <c r="Q1241" s="110"/>
      <c r="R1241" s="110"/>
      <c r="S1241" s="110"/>
      <c r="T1241" s="110"/>
      <c r="U1241" s="110"/>
      <c r="V1241" s="110"/>
      <c r="W1241" s="110"/>
      <c r="X1241" s="110"/>
      <c r="Y1241" s="110"/>
      <c r="Z1241" s="110"/>
      <c r="AA1241" s="110"/>
    </row>
    <row r="1242" spans="12:27" s="113" customFormat="1" ht="15.95" customHeight="1">
      <c r="L1242" s="172"/>
      <c r="M1242" s="172"/>
      <c r="N1242" s="172"/>
      <c r="O1242" s="172"/>
      <c r="P1242" s="110"/>
      <c r="Q1242" s="110"/>
      <c r="R1242" s="110"/>
      <c r="S1242" s="110"/>
      <c r="T1242" s="110"/>
      <c r="U1242" s="110"/>
      <c r="V1242" s="110"/>
      <c r="W1242" s="110"/>
      <c r="X1242" s="110"/>
      <c r="Y1242" s="110"/>
      <c r="Z1242" s="110"/>
      <c r="AA1242" s="110"/>
    </row>
    <row r="1243" spans="12:27" s="113" customFormat="1" ht="15.95" customHeight="1">
      <c r="L1243" s="172"/>
      <c r="M1243" s="172"/>
      <c r="N1243" s="172"/>
      <c r="O1243" s="172"/>
      <c r="P1243" s="110"/>
      <c r="Q1243" s="110"/>
      <c r="R1243" s="110"/>
      <c r="S1243" s="110"/>
      <c r="T1243" s="110"/>
      <c r="U1243" s="110"/>
      <c r="V1243" s="110"/>
      <c r="W1243" s="110"/>
      <c r="X1243" s="110"/>
      <c r="Y1243" s="110"/>
      <c r="Z1243" s="110"/>
      <c r="AA1243" s="110"/>
    </row>
    <row r="1244" spans="12:27" s="113" customFormat="1" ht="15.95" customHeight="1">
      <c r="L1244" s="172"/>
      <c r="M1244" s="172"/>
      <c r="N1244" s="172"/>
      <c r="O1244" s="172"/>
      <c r="P1244" s="110"/>
      <c r="Q1244" s="110"/>
      <c r="R1244" s="110"/>
      <c r="S1244" s="110"/>
      <c r="T1244" s="110"/>
      <c r="U1244" s="110"/>
      <c r="V1244" s="110"/>
      <c r="W1244" s="110"/>
      <c r="X1244" s="110"/>
      <c r="Y1244" s="110"/>
      <c r="Z1244" s="110"/>
      <c r="AA1244" s="110"/>
    </row>
    <row r="1245" spans="12:27" s="113" customFormat="1" ht="15.95" customHeight="1">
      <c r="L1245" s="172"/>
      <c r="M1245" s="172"/>
      <c r="N1245" s="172"/>
      <c r="O1245" s="172"/>
      <c r="P1245" s="110"/>
      <c r="Q1245" s="110"/>
      <c r="R1245" s="110"/>
      <c r="S1245" s="110"/>
      <c r="T1245" s="110"/>
      <c r="U1245" s="110"/>
      <c r="V1245" s="110"/>
      <c r="W1245" s="110"/>
      <c r="X1245" s="110"/>
      <c r="Y1245" s="110"/>
      <c r="Z1245" s="110"/>
      <c r="AA1245" s="110"/>
    </row>
    <row r="1246" spans="12:27" s="113" customFormat="1" ht="15.95" customHeight="1">
      <c r="L1246" s="172"/>
      <c r="M1246" s="172"/>
      <c r="N1246" s="172"/>
      <c r="O1246" s="172"/>
      <c r="P1246" s="110"/>
      <c r="Q1246" s="110"/>
      <c r="R1246" s="110"/>
      <c r="S1246" s="110"/>
      <c r="T1246" s="110"/>
      <c r="U1246" s="110"/>
      <c r="V1246" s="110"/>
      <c r="W1246" s="110"/>
      <c r="X1246" s="110"/>
      <c r="Y1246" s="110"/>
      <c r="Z1246" s="110"/>
      <c r="AA1246" s="110"/>
    </row>
    <row r="1247" spans="12:27" s="113" customFormat="1" ht="15.95" customHeight="1">
      <c r="L1247" s="172"/>
      <c r="M1247" s="172"/>
      <c r="N1247" s="172"/>
      <c r="O1247" s="172"/>
      <c r="P1247" s="110"/>
      <c r="Q1247" s="110"/>
      <c r="R1247" s="110"/>
      <c r="S1247" s="110"/>
      <c r="T1247" s="110"/>
      <c r="U1247" s="110"/>
      <c r="V1247" s="110"/>
      <c r="W1247" s="110"/>
      <c r="X1247" s="110"/>
      <c r="Y1247" s="110"/>
      <c r="Z1247" s="110"/>
      <c r="AA1247" s="110"/>
    </row>
    <row r="1248" spans="12:27" s="113" customFormat="1" ht="15.95" customHeight="1">
      <c r="L1248" s="172"/>
      <c r="M1248" s="172"/>
      <c r="N1248" s="172"/>
      <c r="O1248" s="172"/>
      <c r="P1248" s="110"/>
      <c r="Q1248" s="110"/>
      <c r="R1248" s="110"/>
      <c r="S1248" s="110"/>
      <c r="T1248" s="110"/>
      <c r="U1248" s="110"/>
      <c r="V1248" s="110"/>
      <c r="W1248" s="110"/>
      <c r="X1248" s="110"/>
      <c r="Y1248" s="110"/>
      <c r="Z1248" s="110"/>
      <c r="AA1248" s="110"/>
    </row>
    <row r="1249" spans="12:27" s="113" customFormat="1" ht="15.95" customHeight="1">
      <c r="L1249" s="172"/>
      <c r="M1249" s="172"/>
      <c r="N1249" s="172"/>
      <c r="O1249" s="172"/>
      <c r="P1249" s="110"/>
      <c r="Q1249" s="110"/>
      <c r="R1249" s="110"/>
      <c r="S1249" s="110"/>
      <c r="T1249" s="110"/>
      <c r="U1249" s="110"/>
      <c r="V1249" s="110"/>
      <c r="W1249" s="110"/>
      <c r="X1249" s="110"/>
      <c r="Y1249" s="110"/>
      <c r="Z1249" s="110"/>
      <c r="AA1249" s="110"/>
    </row>
    <row r="1250" spans="12:27" s="113" customFormat="1" ht="15.95" customHeight="1">
      <c r="L1250" s="172"/>
      <c r="M1250" s="172"/>
      <c r="N1250" s="172"/>
      <c r="O1250" s="172"/>
      <c r="P1250" s="110"/>
      <c r="Q1250" s="110"/>
      <c r="R1250" s="110"/>
      <c r="S1250" s="110"/>
      <c r="T1250" s="110"/>
      <c r="U1250" s="110"/>
      <c r="V1250" s="110"/>
      <c r="W1250" s="110"/>
      <c r="X1250" s="110"/>
      <c r="Y1250" s="110"/>
      <c r="Z1250" s="110"/>
      <c r="AA1250" s="110"/>
    </row>
    <row r="1251" spans="12:27" s="113" customFormat="1" ht="15.95" customHeight="1">
      <c r="L1251" s="172"/>
      <c r="M1251" s="172"/>
      <c r="N1251" s="172"/>
      <c r="O1251" s="172"/>
      <c r="P1251" s="110"/>
      <c r="Q1251" s="110"/>
      <c r="R1251" s="110"/>
      <c r="S1251" s="110"/>
      <c r="T1251" s="110"/>
      <c r="U1251" s="110"/>
      <c r="V1251" s="110"/>
      <c r="W1251" s="110"/>
      <c r="X1251" s="110"/>
      <c r="Y1251" s="110"/>
      <c r="Z1251" s="110"/>
      <c r="AA1251" s="110"/>
    </row>
    <row r="1252" spans="12:27" s="113" customFormat="1" ht="15.95" customHeight="1">
      <c r="L1252" s="172"/>
      <c r="M1252" s="172"/>
      <c r="N1252" s="172"/>
      <c r="O1252" s="172"/>
      <c r="P1252" s="110"/>
      <c r="Q1252" s="110"/>
      <c r="R1252" s="110"/>
      <c r="S1252" s="110"/>
      <c r="T1252" s="110"/>
      <c r="U1252" s="110"/>
      <c r="V1252" s="110"/>
      <c r="W1252" s="110"/>
      <c r="X1252" s="110"/>
      <c r="Y1252" s="110"/>
      <c r="Z1252" s="110"/>
      <c r="AA1252" s="110"/>
    </row>
    <row r="1253" spans="12:27" s="113" customFormat="1" ht="15.95" customHeight="1">
      <c r="L1253" s="172"/>
      <c r="M1253" s="172"/>
      <c r="N1253" s="172"/>
      <c r="O1253" s="172"/>
      <c r="P1253" s="110"/>
      <c r="Q1253" s="110"/>
      <c r="R1253" s="110"/>
      <c r="S1253" s="110"/>
      <c r="T1253" s="110"/>
      <c r="U1253" s="110"/>
      <c r="V1253" s="110"/>
      <c r="W1253" s="110"/>
      <c r="X1253" s="110"/>
      <c r="Y1253" s="110"/>
      <c r="Z1253" s="110"/>
      <c r="AA1253" s="110"/>
    </row>
    <row r="1254" spans="12:27" s="113" customFormat="1" ht="15.95" customHeight="1">
      <c r="L1254" s="172"/>
      <c r="M1254" s="172"/>
      <c r="N1254" s="172"/>
      <c r="O1254" s="172"/>
      <c r="P1254" s="110"/>
      <c r="Q1254" s="110"/>
      <c r="R1254" s="110"/>
      <c r="S1254" s="110"/>
      <c r="T1254" s="110"/>
      <c r="U1254" s="110"/>
      <c r="V1254" s="110"/>
      <c r="W1254" s="110"/>
      <c r="X1254" s="110"/>
      <c r="Y1254" s="110"/>
      <c r="Z1254" s="110"/>
      <c r="AA1254" s="110"/>
    </row>
    <row r="1255" spans="12:27" s="113" customFormat="1" ht="15.95" customHeight="1">
      <c r="L1255" s="172"/>
      <c r="M1255" s="172"/>
      <c r="N1255" s="172"/>
      <c r="O1255" s="172"/>
      <c r="P1255" s="110"/>
      <c r="Q1255" s="110"/>
      <c r="R1255" s="110"/>
      <c r="S1255" s="110"/>
      <c r="T1255" s="110"/>
      <c r="U1255" s="110"/>
      <c r="V1255" s="110"/>
      <c r="W1255" s="110"/>
      <c r="X1255" s="110"/>
      <c r="Y1255" s="110"/>
      <c r="Z1255" s="110"/>
      <c r="AA1255" s="110"/>
    </row>
    <row r="1256" spans="12:27" s="113" customFormat="1" ht="15.95" customHeight="1">
      <c r="L1256" s="172"/>
      <c r="M1256" s="172"/>
      <c r="N1256" s="172"/>
      <c r="O1256" s="172"/>
      <c r="P1256" s="110"/>
      <c r="Q1256" s="110"/>
      <c r="R1256" s="110"/>
      <c r="S1256" s="110"/>
      <c r="T1256" s="110"/>
      <c r="U1256" s="110"/>
      <c r="V1256" s="110"/>
      <c r="W1256" s="110"/>
      <c r="X1256" s="110"/>
      <c r="Y1256" s="110"/>
      <c r="Z1256" s="110"/>
      <c r="AA1256" s="110"/>
    </row>
    <row r="1257" spans="12:27" s="113" customFormat="1" ht="15.95" customHeight="1">
      <c r="L1257" s="172"/>
      <c r="M1257" s="172"/>
      <c r="N1257" s="172"/>
      <c r="O1257" s="172"/>
      <c r="P1257" s="110"/>
      <c r="Q1257" s="110"/>
      <c r="R1257" s="110"/>
      <c r="S1257" s="110"/>
      <c r="T1257" s="110"/>
      <c r="U1257" s="110"/>
      <c r="V1257" s="110"/>
      <c r="W1257" s="110"/>
      <c r="X1257" s="110"/>
      <c r="Y1257" s="110"/>
      <c r="Z1257" s="110"/>
      <c r="AA1257" s="110"/>
    </row>
    <row r="1258" spans="12:27" s="113" customFormat="1" ht="15.95" customHeight="1">
      <c r="L1258" s="172"/>
      <c r="M1258" s="172"/>
      <c r="N1258" s="172"/>
      <c r="O1258" s="172"/>
      <c r="P1258" s="110"/>
      <c r="Q1258" s="110"/>
      <c r="R1258" s="110"/>
      <c r="S1258" s="110"/>
      <c r="T1258" s="110"/>
      <c r="U1258" s="110"/>
      <c r="V1258" s="110"/>
      <c r="W1258" s="110"/>
      <c r="X1258" s="110"/>
      <c r="Y1258" s="110"/>
      <c r="Z1258" s="110"/>
      <c r="AA1258" s="110"/>
    </row>
    <row r="1259" spans="12:27" s="113" customFormat="1" ht="15.95" customHeight="1">
      <c r="L1259" s="172"/>
      <c r="M1259" s="172"/>
      <c r="N1259" s="172"/>
      <c r="O1259" s="172"/>
      <c r="P1259" s="110"/>
      <c r="Q1259" s="110"/>
      <c r="R1259" s="110"/>
      <c r="S1259" s="110"/>
      <c r="T1259" s="110"/>
      <c r="U1259" s="110"/>
      <c r="V1259" s="110"/>
      <c r="W1259" s="110"/>
      <c r="X1259" s="110"/>
      <c r="Y1259" s="110"/>
      <c r="Z1259" s="110"/>
      <c r="AA1259" s="110"/>
    </row>
    <row r="1260" spans="12:27" s="113" customFormat="1" ht="15.95" customHeight="1">
      <c r="L1260" s="172"/>
      <c r="M1260" s="172"/>
      <c r="N1260" s="172"/>
      <c r="O1260" s="172"/>
      <c r="P1260" s="110"/>
      <c r="Q1260" s="110"/>
      <c r="R1260" s="110"/>
      <c r="S1260" s="110"/>
      <c r="T1260" s="110"/>
      <c r="U1260" s="110"/>
      <c r="V1260" s="110"/>
      <c r="W1260" s="110"/>
      <c r="X1260" s="110"/>
      <c r="Y1260" s="110"/>
      <c r="Z1260" s="110"/>
      <c r="AA1260" s="110"/>
    </row>
    <row r="1261" spans="12:27" s="113" customFormat="1" ht="15.95" customHeight="1">
      <c r="L1261" s="172"/>
      <c r="M1261" s="172"/>
      <c r="N1261" s="172"/>
      <c r="O1261" s="172"/>
      <c r="P1261" s="110"/>
      <c r="Q1261" s="110"/>
      <c r="R1261" s="110"/>
      <c r="S1261" s="110"/>
      <c r="T1261" s="110"/>
      <c r="U1261" s="110"/>
      <c r="V1261" s="110"/>
      <c r="W1261" s="110"/>
      <c r="X1261" s="110"/>
      <c r="Y1261" s="110"/>
      <c r="Z1261" s="110"/>
      <c r="AA1261" s="110"/>
    </row>
    <row r="1262" spans="12:27" s="113" customFormat="1" ht="15.95" customHeight="1">
      <c r="L1262" s="172"/>
      <c r="M1262" s="172"/>
      <c r="N1262" s="172"/>
      <c r="O1262" s="172"/>
      <c r="P1262" s="110"/>
      <c r="Q1262" s="110"/>
      <c r="R1262" s="110"/>
      <c r="S1262" s="110"/>
      <c r="T1262" s="110"/>
      <c r="U1262" s="110"/>
      <c r="V1262" s="110"/>
      <c r="W1262" s="110"/>
      <c r="X1262" s="110"/>
      <c r="Y1262" s="110"/>
      <c r="Z1262" s="110"/>
      <c r="AA1262" s="110"/>
    </row>
    <row r="1263" spans="12:27" s="113" customFormat="1" ht="15.95" customHeight="1">
      <c r="L1263" s="172"/>
      <c r="M1263" s="172"/>
      <c r="N1263" s="172"/>
      <c r="O1263" s="172"/>
      <c r="P1263" s="110"/>
      <c r="Q1263" s="110"/>
      <c r="R1263" s="110"/>
      <c r="S1263" s="110"/>
      <c r="T1263" s="110"/>
      <c r="U1263" s="110"/>
      <c r="V1263" s="110"/>
      <c r="W1263" s="110"/>
      <c r="X1263" s="110"/>
      <c r="Y1263" s="110"/>
      <c r="Z1263" s="110"/>
      <c r="AA1263" s="110"/>
    </row>
    <row r="1264" spans="12:27" s="113" customFormat="1" ht="15.95" customHeight="1">
      <c r="L1264" s="172"/>
      <c r="M1264" s="172"/>
      <c r="N1264" s="172"/>
      <c r="O1264" s="172"/>
      <c r="P1264" s="110"/>
      <c r="Q1264" s="110"/>
      <c r="R1264" s="110"/>
      <c r="S1264" s="110"/>
      <c r="T1264" s="110"/>
      <c r="U1264" s="110"/>
      <c r="V1264" s="110"/>
      <c r="W1264" s="110"/>
      <c r="X1264" s="110"/>
      <c r="Y1264" s="110"/>
      <c r="Z1264" s="110"/>
      <c r="AA1264" s="110"/>
    </row>
    <row r="1265" spans="12:27" s="113" customFormat="1" ht="15.95" customHeight="1">
      <c r="L1265" s="172"/>
      <c r="M1265" s="172"/>
      <c r="N1265" s="172"/>
      <c r="O1265" s="172"/>
      <c r="P1265" s="110"/>
      <c r="Q1265" s="110"/>
      <c r="R1265" s="110"/>
      <c r="S1265" s="110"/>
      <c r="T1265" s="110"/>
      <c r="U1265" s="110"/>
      <c r="V1265" s="110"/>
      <c r="W1265" s="110"/>
      <c r="X1265" s="110"/>
      <c r="Y1265" s="110"/>
      <c r="Z1265" s="110"/>
      <c r="AA1265" s="110"/>
    </row>
    <row r="1266" spans="12:27" s="113" customFormat="1" ht="15.95" customHeight="1">
      <c r="L1266" s="172"/>
      <c r="M1266" s="172"/>
      <c r="N1266" s="172"/>
      <c r="O1266" s="172"/>
      <c r="P1266" s="110"/>
      <c r="Q1266" s="110"/>
      <c r="R1266" s="110"/>
      <c r="S1266" s="110"/>
      <c r="T1266" s="110"/>
      <c r="U1266" s="110"/>
      <c r="V1266" s="110"/>
      <c r="W1266" s="110"/>
      <c r="X1266" s="110"/>
      <c r="Y1266" s="110"/>
      <c r="Z1266" s="110"/>
      <c r="AA1266" s="110"/>
    </row>
    <row r="1267" spans="12:27" s="113" customFormat="1" ht="15.95" customHeight="1">
      <c r="L1267" s="172"/>
      <c r="M1267" s="172"/>
      <c r="N1267" s="172"/>
      <c r="O1267" s="172"/>
      <c r="P1267" s="110"/>
      <c r="Q1267" s="110"/>
      <c r="R1267" s="110"/>
      <c r="S1267" s="110"/>
      <c r="T1267" s="110"/>
      <c r="U1267" s="110"/>
      <c r="V1267" s="110"/>
      <c r="W1267" s="110"/>
      <c r="X1267" s="110"/>
      <c r="Y1267" s="110"/>
      <c r="Z1267" s="110"/>
      <c r="AA1267" s="110"/>
    </row>
    <row r="1268" spans="12:27" s="113" customFormat="1" ht="15.95" customHeight="1">
      <c r="L1268" s="172"/>
      <c r="M1268" s="172"/>
      <c r="N1268" s="172"/>
      <c r="O1268" s="172"/>
      <c r="P1268" s="110"/>
      <c r="Q1268" s="110"/>
      <c r="R1268" s="110"/>
      <c r="S1268" s="110"/>
      <c r="T1268" s="110"/>
      <c r="U1268" s="110"/>
      <c r="V1268" s="110"/>
      <c r="W1268" s="110"/>
      <c r="X1268" s="110"/>
      <c r="Y1268" s="110"/>
      <c r="Z1268" s="110"/>
      <c r="AA1268" s="110"/>
    </row>
    <row r="1269" spans="12:27" s="113" customFormat="1" ht="15.95" customHeight="1">
      <c r="L1269" s="172"/>
      <c r="M1269" s="172"/>
      <c r="N1269" s="172"/>
      <c r="O1269" s="172"/>
      <c r="P1269" s="110"/>
      <c r="Q1269" s="110"/>
      <c r="R1269" s="110"/>
      <c r="S1269" s="110"/>
      <c r="T1269" s="110"/>
      <c r="U1269" s="110"/>
      <c r="V1269" s="110"/>
      <c r="W1269" s="110"/>
      <c r="X1269" s="110"/>
      <c r="Y1269" s="110"/>
      <c r="Z1269" s="110"/>
      <c r="AA1269" s="110"/>
    </row>
    <row r="1270" spans="12:27" s="113" customFormat="1" ht="15.95" customHeight="1">
      <c r="L1270" s="172"/>
      <c r="M1270" s="172"/>
      <c r="N1270" s="172"/>
      <c r="O1270" s="172"/>
      <c r="P1270" s="110"/>
      <c r="Q1270" s="110"/>
      <c r="R1270" s="110"/>
      <c r="S1270" s="110"/>
      <c r="T1270" s="110"/>
      <c r="U1270" s="110"/>
      <c r="V1270" s="110"/>
      <c r="W1270" s="110"/>
      <c r="X1270" s="110"/>
      <c r="Y1270" s="110"/>
      <c r="Z1270" s="110"/>
      <c r="AA1270" s="110"/>
    </row>
    <row r="1271" spans="12:27" s="113" customFormat="1" ht="15.95" customHeight="1">
      <c r="L1271" s="172"/>
      <c r="M1271" s="172"/>
      <c r="N1271" s="172"/>
      <c r="O1271" s="172"/>
      <c r="P1271" s="110"/>
      <c r="Q1271" s="110"/>
      <c r="R1271" s="110"/>
      <c r="S1271" s="110"/>
      <c r="T1271" s="110"/>
      <c r="U1271" s="110"/>
      <c r="V1271" s="110"/>
      <c r="W1271" s="110"/>
      <c r="X1271" s="110"/>
      <c r="Y1271" s="110"/>
      <c r="Z1271" s="110"/>
      <c r="AA1271" s="110"/>
    </row>
    <row r="1272" spans="12:27" s="113" customFormat="1" ht="15.95" customHeight="1">
      <c r="L1272" s="172"/>
      <c r="M1272" s="172"/>
      <c r="N1272" s="172"/>
      <c r="O1272" s="172"/>
      <c r="P1272" s="110"/>
      <c r="Q1272" s="110"/>
      <c r="R1272" s="110"/>
      <c r="S1272" s="110"/>
      <c r="T1272" s="110"/>
      <c r="U1272" s="110"/>
      <c r="V1272" s="110"/>
      <c r="W1272" s="110"/>
      <c r="X1272" s="110"/>
      <c r="Y1272" s="110"/>
      <c r="Z1272" s="110"/>
      <c r="AA1272" s="110"/>
    </row>
    <row r="1273" spans="12:27" s="113" customFormat="1" ht="15.95" customHeight="1">
      <c r="L1273" s="172"/>
      <c r="M1273" s="172"/>
      <c r="N1273" s="172"/>
      <c r="O1273" s="172"/>
      <c r="P1273" s="110"/>
      <c r="Q1273" s="110"/>
      <c r="R1273" s="110"/>
      <c r="S1273" s="110"/>
      <c r="T1273" s="110"/>
      <c r="U1273" s="110"/>
      <c r="V1273" s="110"/>
      <c r="W1273" s="110"/>
      <c r="X1273" s="110"/>
      <c r="Y1273" s="110"/>
      <c r="Z1273" s="110"/>
      <c r="AA1273" s="110"/>
    </row>
    <row r="1274" spans="12:27" s="113" customFormat="1" ht="15.95" customHeight="1">
      <c r="L1274" s="172"/>
      <c r="M1274" s="172"/>
      <c r="N1274" s="172"/>
      <c r="O1274" s="172"/>
      <c r="P1274" s="110"/>
      <c r="Q1274" s="110"/>
      <c r="R1274" s="110"/>
      <c r="S1274" s="110"/>
      <c r="T1274" s="110"/>
      <c r="U1274" s="110"/>
      <c r="V1274" s="110"/>
      <c r="W1274" s="110"/>
      <c r="X1274" s="110"/>
      <c r="Y1274" s="110"/>
      <c r="Z1274" s="110"/>
      <c r="AA1274" s="110"/>
    </row>
    <row r="1275" spans="12:27" s="113" customFormat="1" ht="15.95" customHeight="1">
      <c r="L1275" s="172"/>
      <c r="M1275" s="172"/>
      <c r="N1275" s="172"/>
      <c r="O1275" s="172"/>
      <c r="P1275" s="110"/>
      <c r="Q1275" s="110"/>
      <c r="R1275" s="110"/>
      <c r="S1275" s="110"/>
      <c r="T1275" s="110"/>
      <c r="U1275" s="110"/>
      <c r="V1275" s="110"/>
      <c r="W1275" s="110"/>
      <c r="X1275" s="110"/>
      <c r="Y1275" s="110"/>
      <c r="Z1275" s="110"/>
      <c r="AA1275" s="110"/>
    </row>
    <row r="1276" spans="12:27" s="113" customFormat="1" ht="15.95" customHeight="1">
      <c r="L1276" s="172"/>
      <c r="M1276" s="172"/>
      <c r="N1276" s="172"/>
      <c r="O1276" s="172"/>
      <c r="P1276" s="110"/>
      <c r="Q1276" s="110"/>
      <c r="R1276" s="110"/>
      <c r="S1276" s="110"/>
      <c r="T1276" s="110"/>
      <c r="U1276" s="110"/>
      <c r="V1276" s="110"/>
      <c r="W1276" s="110"/>
      <c r="X1276" s="110"/>
      <c r="Y1276" s="110"/>
      <c r="Z1276" s="110"/>
      <c r="AA1276" s="110"/>
    </row>
    <row r="1277" spans="12:27" s="113" customFormat="1" ht="15.95" customHeight="1">
      <c r="L1277" s="172"/>
      <c r="M1277" s="172"/>
      <c r="N1277" s="172"/>
      <c r="O1277" s="172"/>
      <c r="P1277" s="110"/>
      <c r="Q1277" s="110"/>
      <c r="R1277" s="110"/>
      <c r="S1277" s="110"/>
      <c r="T1277" s="110"/>
      <c r="U1277" s="110"/>
      <c r="V1277" s="110"/>
      <c r="W1277" s="110"/>
      <c r="X1277" s="110"/>
      <c r="Y1277" s="110"/>
      <c r="Z1277" s="110"/>
      <c r="AA1277" s="110"/>
    </row>
    <row r="1278" spans="12:27" s="113" customFormat="1" ht="15.95" customHeight="1">
      <c r="L1278" s="172"/>
      <c r="M1278" s="172"/>
      <c r="N1278" s="172"/>
      <c r="O1278" s="172"/>
      <c r="P1278" s="110"/>
      <c r="Q1278" s="110"/>
      <c r="R1278" s="110"/>
      <c r="S1278" s="110"/>
      <c r="T1278" s="110"/>
      <c r="U1278" s="110"/>
      <c r="V1278" s="110"/>
      <c r="W1278" s="110"/>
      <c r="X1278" s="110"/>
      <c r="Y1278" s="110"/>
      <c r="Z1278" s="110"/>
      <c r="AA1278" s="110"/>
    </row>
    <row r="1279" spans="12:27" s="113" customFormat="1" ht="15.95" customHeight="1">
      <c r="L1279" s="172"/>
      <c r="M1279" s="172"/>
      <c r="N1279" s="172"/>
      <c r="O1279" s="172"/>
      <c r="P1279" s="110"/>
      <c r="Q1279" s="110"/>
      <c r="R1279" s="110"/>
      <c r="S1279" s="110"/>
      <c r="T1279" s="110"/>
      <c r="U1279" s="110"/>
      <c r="V1279" s="110"/>
      <c r="W1279" s="110"/>
      <c r="X1279" s="110"/>
      <c r="Y1279" s="110"/>
      <c r="Z1279" s="110"/>
      <c r="AA1279" s="110"/>
    </row>
    <row r="1280" spans="12:27" s="113" customFormat="1" ht="15.95" customHeight="1">
      <c r="L1280" s="172"/>
      <c r="M1280" s="172"/>
      <c r="N1280" s="172"/>
      <c r="O1280" s="172"/>
      <c r="P1280" s="110"/>
      <c r="Q1280" s="110"/>
      <c r="R1280" s="110"/>
      <c r="S1280" s="110"/>
      <c r="T1280" s="110"/>
      <c r="U1280" s="110"/>
      <c r="V1280" s="110"/>
      <c r="W1280" s="110"/>
      <c r="X1280" s="110"/>
      <c r="Y1280" s="110"/>
      <c r="Z1280" s="110"/>
      <c r="AA1280" s="110"/>
    </row>
    <row r="1281" spans="12:27" s="113" customFormat="1" ht="15.95" customHeight="1">
      <c r="L1281" s="172"/>
      <c r="M1281" s="172"/>
      <c r="N1281" s="172"/>
      <c r="O1281" s="172"/>
      <c r="P1281" s="110"/>
      <c r="Q1281" s="110"/>
      <c r="R1281" s="110"/>
      <c r="S1281" s="110"/>
      <c r="T1281" s="110"/>
      <c r="U1281" s="110"/>
      <c r="V1281" s="110"/>
      <c r="W1281" s="110"/>
      <c r="X1281" s="110"/>
      <c r="Y1281" s="110"/>
      <c r="Z1281" s="110"/>
      <c r="AA1281" s="110"/>
    </row>
    <row r="1282" spans="12:27" s="113" customFormat="1" ht="15.95" customHeight="1">
      <c r="L1282" s="172"/>
      <c r="M1282" s="172"/>
      <c r="N1282" s="172"/>
      <c r="O1282" s="172"/>
      <c r="P1282" s="110"/>
      <c r="Q1282" s="110"/>
      <c r="R1282" s="110"/>
      <c r="S1282" s="110"/>
      <c r="T1282" s="110"/>
      <c r="U1282" s="110"/>
      <c r="V1282" s="110"/>
      <c r="W1282" s="110"/>
      <c r="X1282" s="110"/>
      <c r="Y1282" s="110"/>
      <c r="Z1282" s="110"/>
      <c r="AA1282" s="110"/>
    </row>
    <row r="1283" spans="12:27" s="113" customFormat="1" ht="15.95" customHeight="1">
      <c r="L1283" s="172"/>
      <c r="M1283" s="172"/>
      <c r="N1283" s="172"/>
      <c r="O1283" s="172"/>
      <c r="P1283" s="110"/>
      <c r="Q1283" s="110"/>
      <c r="R1283" s="110"/>
      <c r="S1283" s="110"/>
      <c r="T1283" s="110"/>
      <c r="U1283" s="110"/>
      <c r="V1283" s="110"/>
      <c r="W1283" s="110"/>
      <c r="X1283" s="110"/>
      <c r="Y1283" s="110"/>
      <c r="Z1283" s="110"/>
      <c r="AA1283" s="110"/>
    </row>
    <row r="1284" spans="12:27" s="113" customFormat="1" ht="15.95" customHeight="1">
      <c r="L1284" s="172"/>
      <c r="M1284" s="172"/>
      <c r="N1284" s="172"/>
      <c r="O1284" s="172"/>
      <c r="P1284" s="110"/>
      <c r="Q1284" s="110"/>
      <c r="R1284" s="110"/>
      <c r="S1284" s="110"/>
      <c r="T1284" s="110"/>
      <c r="U1284" s="110"/>
      <c r="V1284" s="110"/>
      <c r="W1284" s="110"/>
      <c r="X1284" s="110"/>
      <c r="Y1284" s="110"/>
      <c r="Z1284" s="110"/>
      <c r="AA1284" s="110"/>
    </row>
    <row r="1285" spans="12:27" s="113" customFormat="1" ht="15.95" customHeight="1">
      <c r="L1285" s="172"/>
      <c r="M1285" s="172"/>
      <c r="N1285" s="172"/>
      <c r="O1285" s="172"/>
      <c r="P1285" s="110"/>
      <c r="Q1285" s="110"/>
      <c r="R1285" s="110"/>
      <c r="S1285" s="110"/>
      <c r="T1285" s="110"/>
      <c r="U1285" s="110"/>
      <c r="V1285" s="110"/>
      <c r="W1285" s="110"/>
      <c r="X1285" s="110"/>
      <c r="Y1285" s="110"/>
      <c r="Z1285" s="110"/>
      <c r="AA1285" s="110"/>
    </row>
    <row r="1286" spans="12:27" s="113" customFormat="1" ht="15.95" customHeight="1">
      <c r="L1286" s="172"/>
      <c r="M1286" s="172"/>
      <c r="N1286" s="172"/>
      <c r="O1286" s="172"/>
      <c r="P1286" s="110"/>
      <c r="Q1286" s="110"/>
      <c r="R1286" s="110"/>
      <c r="S1286" s="110"/>
      <c r="T1286" s="110"/>
      <c r="U1286" s="110"/>
      <c r="V1286" s="110"/>
      <c r="W1286" s="110"/>
      <c r="X1286" s="110"/>
      <c r="Y1286" s="110"/>
      <c r="Z1286" s="110"/>
      <c r="AA1286" s="110"/>
    </row>
    <row r="1287" spans="12:27" s="113" customFormat="1" ht="15.95" customHeight="1">
      <c r="L1287" s="172"/>
      <c r="M1287" s="172"/>
      <c r="N1287" s="172"/>
      <c r="O1287" s="172"/>
      <c r="P1287" s="110"/>
      <c r="Q1287" s="110"/>
      <c r="R1287" s="110"/>
      <c r="S1287" s="110"/>
      <c r="T1287" s="110"/>
      <c r="U1287" s="110"/>
      <c r="V1287" s="110"/>
      <c r="W1287" s="110"/>
      <c r="X1287" s="110"/>
      <c r="Y1287" s="110"/>
      <c r="Z1287" s="110"/>
      <c r="AA1287" s="110"/>
    </row>
    <row r="1288" spans="12:27" s="113" customFormat="1" ht="15.95" customHeight="1">
      <c r="L1288" s="172"/>
      <c r="M1288" s="172"/>
      <c r="N1288" s="172"/>
      <c r="O1288" s="172"/>
      <c r="P1288" s="110"/>
      <c r="Q1288" s="110"/>
      <c r="R1288" s="110"/>
      <c r="S1288" s="110"/>
      <c r="T1288" s="110"/>
      <c r="U1288" s="110"/>
      <c r="V1288" s="110"/>
      <c r="W1288" s="110"/>
      <c r="X1288" s="110"/>
      <c r="Y1288" s="110"/>
      <c r="Z1288" s="110"/>
      <c r="AA1288" s="110"/>
    </row>
    <row r="1289" spans="12:27" s="113" customFormat="1" ht="15.95" customHeight="1">
      <c r="L1289" s="172"/>
      <c r="M1289" s="172"/>
      <c r="N1289" s="172"/>
      <c r="O1289" s="172"/>
      <c r="P1289" s="110"/>
      <c r="Q1289" s="110"/>
      <c r="R1289" s="110"/>
      <c r="S1289" s="110"/>
      <c r="T1289" s="110"/>
      <c r="U1289" s="110"/>
      <c r="V1289" s="110"/>
      <c r="W1289" s="110"/>
      <c r="X1289" s="110"/>
      <c r="Y1289" s="110"/>
      <c r="Z1289" s="110"/>
      <c r="AA1289" s="110"/>
    </row>
    <row r="1290" spans="12:27" s="113" customFormat="1" ht="15.95" customHeight="1">
      <c r="L1290" s="172"/>
      <c r="M1290" s="172"/>
      <c r="N1290" s="172"/>
      <c r="O1290" s="172"/>
      <c r="P1290" s="110"/>
      <c r="Q1290" s="110"/>
      <c r="R1290" s="110"/>
      <c r="S1290" s="110"/>
      <c r="T1290" s="110"/>
      <c r="U1290" s="110"/>
      <c r="V1290" s="110"/>
      <c r="W1290" s="110"/>
      <c r="X1290" s="110"/>
      <c r="Y1290" s="110"/>
      <c r="Z1290" s="110"/>
      <c r="AA1290" s="110"/>
    </row>
    <row r="1291" spans="12:27" s="113" customFormat="1" ht="15.95" customHeight="1">
      <c r="L1291" s="172"/>
      <c r="M1291" s="172"/>
      <c r="N1291" s="172"/>
      <c r="O1291" s="172"/>
      <c r="P1291" s="110"/>
      <c r="Q1291" s="110"/>
      <c r="R1291" s="110"/>
      <c r="S1291" s="110"/>
      <c r="T1291" s="110"/>
      <c r="U1291" s="110"/>
      <c r="V1291" s="110"/>
      <c r="W1291" s="110"/>
      <c r="X1291" s="110"/>
      <c r="Y1291" s="110"/>
      <c r="Z1291" s="110"/>
      <c r="AA1291" s="110"/>
    </row>
    <row r="1292" spans="12:27" s="113" customFormat="1" ht="15.95" customHeight="1">
      <c r="L1292" s="172"/>
      <c r="M1292" s="172"/>
      <c r="N1292" s="172"/>
      <c r="O1292" s="172"/>
      <c r="P1292" s="110"/>
      <c r="Q1292" s="110"/>
      <c r="R1292" s="110"/>
      <c r="S1292" s="110"/>
      <c r="T1292" s="110"/>
      <c r="U1292" s="110"/>
      <c r="V1292" s="110"/>
      <c r="W1292" s="110"/>
      <c r="X1292" s="110"/>
      <c r="Y1292" s="110"/>
      <c r="Z1292" s="110"/>
      <c r="AA1292" s="110"/>
    </row>
    <row r="1293" spans="12:27" s="113" customFormat="1" ht="15.95" customHeight="1">
      <c r="L1293" s="172"/>
      <c r="M1293" s="172"/>
      <c r="N1293" s="172"/>
      <c r="O1293" s="172"/>
      <c r="P1293" s="110"/>
      <c r="Q1293" s="110"/>
      <c r="R1293" s="110"/>
      <c r="S1293" s="110"/>
      <c r="T1293" s="110"/>
      <c r="U1293" s="110"/>
      <c r="V1293" s="110"/>
      <c r="W1293" s="110"/>
      <c r="X1293" s="110"/>
      <c r="Y1293" s="110"/>
      <c r="Z1293" s="110"/>
      <c r="AA1293" s="110"/>
    </row>
    <row r="1294" spans="12:27" s="113" customFormat="1" ht="15.95" customHeight="1">
      <c r="L1294" s="172"/>
      <c r="M1294" s="172"/>
      <c r="N1294" s="172"/>
      <c r="O1294" s="172"/>
      <c r="P1294" s="110"/>
      <c r="Q1294" s="110"/>
      <c r="R1294" s="110"/>
      <c r="S1294" s="110"/>
      <c r="T1294" s="110"/>
      <c r="U1294" s="110"/>
      <c r="V1294" s="110"/>
      <c r="W1294" s="110"/>
      <c r="X1294" s="110"/>
      <c r="Y1294" s="110"/>
      <c r="Z1294" s="110"/>
      <c r="AA1294" s="110"/>
    </row>
    <row r="1295" spans="12:27" s="113" customFormat="1" ht="15.95" customHeight="1">
      <c r="L1295" s="172"/>
      <c r="M1295" s="172"/>
      <c r="N1295" s="172"/>
      <c r="O1295" s="172"/>
      <c r="P1295" s="110"/>
      <c r="Q1295" s="110"/>
      <c r="R1295" s="110"/>
      <c r="S1295" s="110"/>
      <c r="T1295" s="110"/>
      <c r="U1295" s="110"/>
      <c r="V1295" s="110"/>
      <c r="W1295" s="110"/>
      <c r="X1295" s="110"/>
      <c r="Y1295" s="110"/>
      <c r="Z1295" s="110"/>
      <c r="AA1295" s="110"/>
    </row>
    <row r="1296" spans="12:27" s="113" customFormat="1" ht="15.95" customHeight="1">
      <c r="L1296" s="172"/>
      <c r="M1296" s="172"/>
      <c r="N1296" s="172"/>
      <c r="O1296" s="172"/>
      <c r="P1296" s="110"/>
      <c r="Q1296" s="110"/>
      <c r="R1296" s="110"/>
      <c r="S1296" s="110"/>
      <c r="T1296" s="110"/>
      <c r="U1296" s="110"/>
      <c r="V1296" s="110"/>
      <c r="W1296" s="110"/>
      <c r="X1296" s="110"/>
      <c r="Y1296" s="110"/>
      <c r="Z1296" s="110"/>
      <c r="AA1296" s="110"/>
    </row>
    <row r="1297" spans="12:27" s="113" customFormat="1" ht="15.95" customHeight="1">
      <c r="L1297" s="172"/>
      <c r="M1297" s="172"/>
      <c r="N1297" s="172"/>
      <c r="O1297" s="172"/>
      <c r="P1297" s="110"/>
      <c r="Q1297" s="110"/>
      <c r="R1297" s="110"/>
      <c r="S1297" s="110"/>
      <c r="T1297" s="110"/>
      <c r="U1297" s="110"/>
      <c r="V1297" s="110"/>
      <c r="W1297" s="110"/>
      <c r="X1297" s="110"/>
      <c r="Y1297" s="110"/>
      <c r="Z1297" s="110"/>
      <c r="AA1297" s="110"/>
    </row>
    <row r="1298" spans="12:27" s="113" customFormat="1" ht="15.95" customHeight="1">
      <c r="L1298" s="172"/>
      <c r="M1298" s="172"/>
      <c r="N1298" s="172"/>
      <c r="O1298" s="172"/>
      <c r="P1298" s="110"/>
      <c r="Q1298" s="110"/>
      <c r="R1298" s="110"/>
      <c r="S1298" s="110"/>
      <c r="T1298" s="110"/>
      <c r="U1298" s="110"/>
      <c r="V1298" s="110"/>
      <c r="W1298" s="110"/>
      <c r="X1298" s="110"/>
      <c r="Y1298" s="110"/>
      <c r="Z1298" s="110"/>
      <c r="AA1298" s="110"/>
    </row>
    <row r="1299" spans="12:27" s="113" customFormat="1" ht="15.95" customHeight="1">
      <c r="L1299" s="172"/>
      <c r="M1299" s="172"/>
      <c r="N1299" s="172"/>
      <c r="O1299" s="172"/>
      <c r="P1299" s="110"/>
      <c r="Q1299" s="110"/>
      <c r="R1299" s="110"/>
      <c r="S1299" s="110"/>
      <c r="T1299" s="110"/>
      <c r="U1299" s="110"/>
      <c r="V1299" s="110"/>
      <c r="W1299" s="110"/>
      <c r="X1299" s="110"/>
      <c r="Y1299" s="110"/>
      <c r="Z1299" s="110"/>
      <c r="AA1299" s="110"/>
    </row>
    <row r="1300" spans="12:27" s="113" customFormat="1" ht="15.95" customHeight="1">
      <c r="L1300" s="172"/>
      <c r="M1300" s="172"/>
      <c r="N1300" s="172"/>
      <c r="O1300" s="172"/>
      <c r="P1300" s="110"/>
      <c r="Q1300" s="110"/>
      <c r="R1300" s="110"/>
      <c r="S1300" s="110"/>
      <c r="T1300" s="110"/>
      <c r="U1300" s="110"/>
      <c r="V1300" s="110"/>
      <c r="W1300" s="110"/>
      <c r="X1300" s="110"/>
      <c r="Y1300" s="110"/>
      <c r="Z1300" s="110"/>
      <c r="AA1300" s="110"/>
    </row>
    <row r="1301" spans="12:27" s="113" customFormat="1" ht="15.95" customHeight="1">
      <c r="L1301" s="172"/>
      <c r="M1301" s="172"/>
      <c r="N1301" s="172"/>
      <c r="O1301" s="172"/>
      <c r="P1301" s="110"/>
      <c r="Q1301" s="110"/>
      <c r="R1301" s="110"/>
      <c r="S1301" s="110"/>
      <c r="T1301" s="110"/>
      <c r="U1301" s="110"/>
      <c r="V1301" s="110"/>
      <c r="W1301" s="110"/>
      <c r="X1301" s="110"/>
      <c r="Y1301" s="110"/>
      <c r="Z1301" s="110"/>
      <c r="AA1301" s="110"/>
    </row>
    <row r="1302" spans="12:27" s="113" customFormat="1" ht="15.95" customHeight="1">
      <c r="L1302" s="172"/>
      <c r="M1302" s="172"/>
      <c r="N1302" s="172"/>
      <c r="O1302" s="172"/>
      <c r="P1302" s="110"/>
      <c r="Q1302" s="110"/>
      <c r="R1302" s="110"/>
      <c r="S1302" s="110"/>
      <c r="T1302" s="110"/>
      <c r="U1302" s="110"/>
      <c r="V1302" s="110"/>
      <c r="W1302" s="110"/>
      <c r="X1302" s="110"/>
      <c r="Y1302" s="110"/>
      <c r="Z1302" s="110"/>
      <c r="AA1302" s="110"/>
    </row>
    <row r="1303" spans="12:27" s="113" customFormat="1" ht="15.95" customHeight="1">
      <c r="L1303" s="172"/>
      <c r="M1303" s="172"/>
      <c r="N1303" s="172"/>
      <c r="O1303" s="172"/>
      <c r="P1303" s="110"/>
      <c r="Q1303" s="110"/>
      <c r="R1303" s="110"/>
      <c r="S1303" s="110"/>
      <c r="T1303" s="110"/>
      <c r="U1303" s="110"/>
      <c r="V1303" s="110"/>
      <c r="W1303" s="110"/>
      <c r="X1303" s="110"/>
      <c r="Y1303" s="110"/>
      <c r="Z1303" s="110"/>
      <c r="AA1303" s="110"/>
    </row>
    <row r="1304" spans="12:27" s="113" customFormat="1" ht="15.95" customHeight="1">
      <c r="L1304" s="172"/>
      <c r="M1304" s="172"/>
      <c r="N1304" s="172"/>
      <c r="O1304" s="172"/>
      <c r="P1304" s="110"/>
      <c r="Q1304" s="110"/>
      <c r="R1304" s="110"/>
      <c r="S1304" s="110"/>
      <c r="T1304" s="110"/>
      <c r="U1304" s="110"/>
      <c r="V1304" s="110"/>
      <c r="W1304" s="110"/>
      <c r="X1304" s="110"/>
      <c r="Y1304" s="110"/>
      <c r="Z1304" s="110"/>
      <c r="AA1304" s="110"/>
    </row>
    <row r="1305" spans="12:27" s="113" customFormat="1" ht="15.95" customHeight="1">
      <c r="L1305" s="172"/>
      <c r="M1305" s="172"/>
      <c r="N1305" s="172"/>
      <c r="O1305" s="172"/>
      <c r="P1305" s="110"/>
      <c r="Q1305" s="110"/>
      <c r="R1305" s="110"/>
      <c r="S1305" s="110"/>
      <c r="T1305" s="110"/>
      <c r="U1305" s="110"/>
      <c r="V1305" s="110"/>
      <c r="W1305" s="110"/>
      <c r="X1305" s="110"/>
      <c r="Y1305" s="110"/>
      <c r="Z1305" s="110"/>
      <c r="AA1305" s="110"/>
    </row>
    <row r="1306" spans="12:27" s="113" customFormat="1" ht="15.95" customHeight="1">
      <c r="L1306" s="172"/>
      <c r="M1306" s="172"/>
      <c r="N1306" s="172"/>
      <c r="O1306" s="172"/>
      <c r="P1306" s="110"/>
      <c r="Q1306" s="110"/>
      <c r="R1306" s="110"/>
      <c r="S1306" s="110"/>
      <c r="T1306" s="110"/>
      <c r="U1306" s="110"/>
      <c r="V1306" s="110"/>
      <c r="W1306" s="110"/>
      <c r="X1306" s="110"/>
      <c r="Y1306" s="110"/>
      <c r="Z1306" s="110"/>
      <c r="AA1306" s="110"/>
    </row>
    <row r="1307" spans="12:27" s="113" customFormat="1" ht="15.95" customHeight="1">
      <c r="L1307" s="172"/>
      <c r="M1307" s="172"/>
      <c r="N1307" s="172"/>
      <c r="O1307" s="172"/>
      <c r="P1307" s="110"/>
      <c r="Q1307" s="110"/>
      <c r="R1307" s="110"/>
      <c r="S1307" s="110"/>
      <c r="T1307" s="110"/>
      <c r="U1307" s="110"/>
      <c r="V1307" s="110"/>
      <c r="W1307" s="110"/>
      <c r="X1307" s="110"/>
      <c r="Y1307" s="110"/>
      <c r="Z1307" s="110"/>
      <c r="AA1307" s="110"/>
    </row>
    <row r="1308" spans="12:27" s="113" customFormat="1" ht="15.95" customHeight="1">
      <c r="L1308" s="172"/>
      <c r="M1308" s="172"/>
      <c r="N1308" s="172"/>
      <c r="O1308" s="172"/>
      <c r="P1308" s="110"/>
      <c r="Q1308" s="110"/>
      <c r="R1308" s="110"/>
      <c r="S1308" s="110"/>
      <c r="T1308" s="110"/>
      <c r="U1308" s="110"/>
      <c r="V1308" s="110"/>
      <c r="W1308" s="110"/>
      <c r="X1308" s="110"/>
      <c r="Y1308" s="110"/>
      <c r="Z1308" s="110"/>
      <c r="AA1308" s="110"/>
    </row>
    <row r="1309" spans="12:27" s="113" customFormat="1" ht="15.95" customHeight="1">
      <c r="L1309" s="172"/>
      <c r="M1309" s="172"/>
      <c r="N1309" s="172"/>
      <c r="O1309" s="172"/>
      <c r="P1309" s="110"/>
      <c r="Q1309" s="110"/>
      <c r="R1309" s="110"/>
      <c r="S1309" s="110"/>
      <c r="T1309" s="110"/>
      <c r="U1309" s="110"/>
      <c r="V1309" s="110"/>
      <c r="W1309" s="110"/>
      <c r="X1309" s="110"/>
      <c r="Y1309" s="110"/>
      <c r="Z1309" s="110"/>
      <c r="AA1309" s="110"/>
    </row>
    <row r="1310" spans="12:27" s="113" customFormat="1" ht="15.95" customHeight="1">
      <c r="L1310" s="172"/>
      <c r="M1310" s="172"/>
      <c r="N1310" s="172"/>
      <c r="O1310" s="172"/>
      <c r="P1310" s="110"/>
      <c r="Q1310" s="110"/>
      <c r="R1310" s="110"/>
      <c r="S1310" s="110"/>
      <c r="T1310" s="110"/>
      <c r="U1310" s="110"/>
      <c r="V1310" s="110"/>
      <c r="W1310" s="110"/>
      <c r="X1310" s="110"/>
      <c r="Y1310" s="110"/>
      <c r="Z1310" s="110"/>
      <c r="AA1310" s="110"/>
    </row>
    <row r="1311" spans="12:27" s="113" customFormat="1" ht="15.95" customHeight="1">
      <c r="L1311" s="172"/>
      <c r="M1311" s="172"/>
      <c r="N1311" s="172"/>
      <c r="O1311" s="172"/>
      <c r="P1311" s="110"/>
      <c r="Q1311" s="110"/>
      <c r="R1311" s="110"/>
      <c r="S1311" s="110"/>
      <c r="T1311" s="110"/>
      <c r="U1311" s="110"/>
      <c r="V1311" s="110"/>
      <c r="W1311" s="110"/>
      <c r="X1311" s="110"/>
      <c r="Y1311" s="110"/>
      <c r="Z1311" s="110"/>
      <c r="AA1311" s="110"/>
    </row>
    <row r="1312" spans="12:27" s="113" customFormat="1" ht="15.95" customHeight="1">
      <c r="L1312" s="172"/>
      <c r="M1312" s="172"/>
      <c r="N1312" s="172"/>
      <c r="O1312" s="172"/>
      <c r="P1312" s="110"/>
      <c r="Q1312" s="110"/>
      <c r="R1312" s="110"/>
      <c r="S1312" s="110"/>
      <c r="T1312" s="110"/>
      <c r="U1312" s="110"/>
      <c r="V1312" s="110"/>
      <c r="W1312" s="110"/>
      <c r="X1312" s="110"/>
      <c r="Y1312" s="110"/>
      <c r="Z1312" s="110"/>
      <c r="AA1312" s="110"/>
    </row>
    <row r="1313" spans="12:27" s="113" customFormat="1" ht="15.95" customHeight="1">
      <c r="L1313" s="172"/>
      <c r="M1313" s="172"/>
      <c r="N1313" s="172"/>
      <c r="O1313" s="172"/>
      <c r="P1313" s="110"/>
      <c r="Q1313" s="110"/>
      <c r="R1313" s="110"/>
      <c r="S1313" s="110"/>
      <c r="T1313" s="110"/>
      <c r="U1313" s="110"/>
      <c r="V1313" s="110"/>
      <c r="W1313" s="110"/>
      <c r="X1313" s="110"/>
      <c r="Y1313" s="110"/>
      <c r="Z1313" s="110"/>
      <c r="AA1313" s="110"/>
    </row>
    <row r="1314" spans="12:27" s="113" customFormat="1" ht="15.95" customHeight="1">
      <c r="L1314" s="172"/>
      <c r="M1314" s="172"/>
      <c r="N1314" s="172"/>
      <c r="O1314" s="172"/>
      <c r="P1314" s="110"/>
      <c r="Q1314" s="110"/>
      <c r="R1314" s="110"/>
      <c r="S1314" s="110"/>
      <c r="T1314" s="110"/>
      <c r="U1314" s="110"/>
      <c r="V1314" s="110"/>
      <c r="W1314" s="110"/>
      <c r="X1314" s="110"/>
      <c r="Y1314" s="110"/>
      <c r="Z1314" s="110"/>
      <c r="AA1314" s="110"/>
    </row>
    <row r="1315" spans="12:27" s="113" customFormat="1" ht="15.95" customHeight="1">
      <c r="L1315" s="172"/>
      <c r="M1315" s="172"/>
      <c r="N1315" s="172"/>
      <c r="O1315" s="172"/>
      <c r="P1315" s="110"/>
      <c r="Q1315" s="110"/>
      <c r="R1315" s="110"/>
      <c r="S1315" s="110"/>
      <c r="T1315" s="110"/>
      <c r="U1315" s="110"/>
      <c r="V1315" s="110"/>
      <c r="W1315" s="110"/>
      <c r="X1315" s="110"/>
      <c r="Y1315" s="110"/>
      <c r="Z1315" s="110"/>
      <c r="AA1315" s="110"/>
    </row>
    <row r="1316" spans="12:27" s="113" customFormat="1" ht="15.95" customHeight="1">
      <c r="L1316" s="172"/>
      <c r="M1316" s="172"/>
      <c r="N1316" s="172"/>
      <c r="O1316" s="172"/>
      <c r="P1316" s="110"/>
      <c r="Q1316" s="110"/>
      <c r="R1316" s="110"/>
      <c r="S1316" s="110"/>
      <c r="T1316" s="110"/>
      <c r="U1316" s="110"/>
      <c r="V1316" s="110"/>
      <c r="W1316" s="110"/>
      <c r="X1316" s="110"/>
      <c r="Y1316" s="110"/>
      <c r="Z1316" s="110"/>
      <c r="AA1316" s="110"/>
    </row>
    <row r="1317" spans="12:27" s="113" customFormat="1" ht="15.95" customHeight="1">
      <c r="L1317" s="172"/>
      <c r="M1317" s="172"/>
      <c r="N1317" s="172"/>
      <c r="O1317" s="172"/>
      <c r="P1317" s="110"/>
      <c r="Q1317" s="110"/>
      <c r="R1317" s="110"/>
      <c r="S1317" s="110"/>
      <c r="T1317" s="110"/>
      <c r="U1317" s="110"/>
      <c r="V1317" s="110"/>
      <c r="W1317" s="110"/>
      <c r="X1317" s="110"/>
      <c r="Y1317" s="110"/>
      <c r="Z1317" s="110"/>
      <c r="AA1317" s="110"/>
    </row>
    <row r="1318" spans="12:27" s="113" customFormat="1" ht="15.95" customHeight="1">
      <c r="L1318" s="172"/>
      <c r="M1318" s="172"/>
      <c r="N1318" s="172"/>
      <c r="O1318" s="172"/>
      <c r="P1318" s="110"/>
      <c r="Q1318" s="110"/>
      <c r="R1318" s="110"/>
      <c r="S1318" s="110"/>
      <c r="T1318" s="110"/>
      <c r="U1318" s="110"/>
      <c r="V1318" s="110"/>
      <c r="W1318" s="110"/>
      <c r="X1318" s="110"/>
      <c r="Y1318" s="110"/>
      <c r="Z1318" s="110"/>
      <c r="AA1318" s="110"/>
    </row>
    <row r="1319" spans="12:27" s="113" customFormat="1" ht="15.95" customHeight="1">
      <c r="L1319" s="172"/>
      <c r="M1319" s="172"/>
      <c r="N1319" s="172"/>
      <c r="O1319" s="172"/>
      <c r="P1319" s="110"/>
      <c r="Q1319" s="110"/>
      <c r="R1319" s="110"/>
      <c r="S1319" s="110"/>
      <c r="T1319" s="110"/>
      <c r="U1319" s="110"/>
      <c r="V1319" s="110"/>
      <c r="W1319" s="110"/>
      <c r="X1319" s="110"/>
      <c r="Y1319" s="110"/>
      <c r="Z1319" s="110"/>
      <c r="AA1319" s="110"/>
    </row>
    <row r="1320" spans="12:27" s="113" customFormat="1" ht="15.95" customHeight="1">
      <c r="L1320" s="172"/>
      <c r="M1320" s="172"/>
      <c r="N1320" s="172"/>
      <c r="O1320" s="172"/>
      <c r="P1320" s="110"/>
      <c r="Q1320" s="110"/>
      <c r="R1320" s="110"/>
      <c r="S1320" s="110"/>
      <c r="T1320" s="110"/>
      <c r="U1320" s="110"/>
      <c r="V1320" s="110"/>
      <c r="W1320" s="110"/>
      <c r="X1320" s="110"/>
      <c r="Y1320" s="110"/>
      <c r="Z1320" s="110"/>
      <c r="AA1320" s="110"/>
    </row>
    <row r="1321" spans="12:27" s="113" customFormat="1" ht="15.95" customHeight="1">
      <c r="L1321" s="172"/>
      <c r="M1321" s="172"/>
      <c r="N1321" s="172"/>
      <c r="O1321" s="172"/>
      <c r="P1321" s="110"/>
      <c r="Q1321" s="110"/>
      <c r="R1321" s="110"/>
      <c r="S1321" s="110"/>
      <c r="T1321" s="110"/>
      <c r="U1321" s="110"/>
      <c r="V1321" s="110"/>
      <c r="W1321" s="110"/>
      <c r="X1321" s="110"/>
      <c r="Y1321" s="110"/>
      <c r="Z1321" s="110"/>
      <c r="AA1321" s="110"/>
    </row>
    <row r="1322" spans="12:27" s="113" customFormat="1" ht="15.95" customHeight="1">
      <c r="L1322" s="172"/>
      <c r="M1322" s="172"/>
      <c r="N1322" s="172"/>
      <c r="O1322" s="172"/>
      <c r="P1322" s="110"/>
      <c r="Q1322" s="110"/>
      <c r="R1322" s="110"/>
      <c r="S1322" s="110"/>
      <c r="T1322" s="110"/>
      <c r="U1322" s="110"/>
      <c r="V1322" s="110"/>
      <c r="W1322" s="110"/>
      <c r="X1322" s="110"/>
      <c r="Y1322" s="110"/>
      <c r="Z1322" s="110"/>
      <c r="AA1322" s="110"/>
    </row>
    <row r="1323" spans="12:27" s="113" customFormat="1" ht="15.95" customHeight="1">
      <c r="L1323" s="172"/>
      <c r="M1323" s="172"/>
      <c r="N1323" s="172"/>
      <c r="O1323" s="172"/>
      <c r="P1323" s="110"/>
      <c r="Q1323" s="110"/>
      <c r="R1323" s="110"/>
      <c r="S1323" s="110"/>
      <c r="T1323" s="110"/>
      <c r="U1323" s="110"/>
      <c r="V1323" s="110"/>
      <c r="W1323" s="110"/>
      <c r="X1323" s="110"/>
      <c r="Y1323" s="110"/>
      <c r="Z1323" s="110"/>
      <c r="AA1323" s="110"/>
    </row>
    <row r="1324" spans="12:27" s="113" customFormat="1" ht="15.95" customHeight="1">
      <c r="L1324" s="172"/>
      <c r="M1324" s="172"/>
      <c r="N1324" s="172"/>
      <c r="O1324" s="172"/>
      <c r="P1324" s="110"/>
      <c r="Q1324" s="110"/>
      <c r="R1324" s="110"/>
      <c r="S1324" s="110"/>
      <c r="T1324" s="110"/>
      <c r="U1324" s="110"/>
      <c r="V1324" s="110"/>
      <c r="W1324" s="110"/>
      <c r="X1324" s="110"/>
      <c r="Y1324" s="110"/>
      <c r="Z1324" s="110"/>
      <c r="AA1324" s="110"/>
    </row>
    <row r="1325" spans="12:27" s="113" customFormat="1" ht="15.95" customHeight="1">
      <c r="L1325" s="172"/>
      <c r="M1325" s="172"/>
      <c r="N1325" s="172"/>
      <c r="O1325" s="172"/>
      <c r="P1325" s="110"/>
      <c r="Q1325" s="110"/>
      <c r="R1325" s="110"/>
      <c r="S1325" s="110"/>
      <c r="T1325" s="110"/>
      <c r="U1325" s="110"/>
      <c r="V1325" s="110"/>
      <c r="W1325" s="110"/>
      <c r="X1325" s="110"/>
      <c r="Y1325" s="110"/>
      <c r="Z1325" s="110"/>
      <c r="AA1325" s="110"/>
    </row>
    <row r="1326" spans="12:27" s="113" customFormat="1" ht="15.95" customHeight="1">
      <c r="L1326" s="172"/>
      <c r="M1326" s="172"/>
      <c r="N1326" s="172"/>
      <c r="O1326" s="172"/>
      <c r="P1326" s="110"/>
      <c r="Q1326" s="110"/>
      <c r="R1326" s="110"/>
      <c r="S1326" s="110"/>
      <c r="T1326" s="110"/>
      <c r="U1326" s="110"/>
      <c r="V1326" s="110"/>
      <c r="W1326" s="110"/>
      <c r="X1326" s="110"/>
      <c r="Y1326" s="110"/>
      <c r="Z1326" s="110"/>
      <c r="AA1326" s="110"/>
    </row>
    <row r="1327" spans="12:27" s="113" customFormat="1" ht="15.95" customHeight="1">
      <c r="L1327" s="172"/>
      <c r="M1327" s="172"/>
      <c r="N1327" s="172"/>
      <c r="O1327" s="172"/>
      <c r="P1327" s="110"/>
      <c r="Q1327" s="110"/>
      <c r="R1327" s="110"/>
      <c r="S1327" s="110"/>
      <c r="T1327" s="110"/>
      <c r="U1327" s="110"/>
      <c r="V1327" s="110"/>
      <c r="W1327" s="110"/>
      <c r="X1327" s="110"/>
      <c r="Y1327" s="110"/>
      <c r="Z1327" s="110"/>
      <c r="AA1327" s="110"/>
    </row>
    <row r="1328" spans="12:27" s="113" customFormat="1" ht="15.95" customHeight="1">
      <c r="L1328" s="172"/>
      <c r="M1328" s="172"/>
      <c r="N1328" s="172"/>
      <c r="O1328" s="172"/>
      <c r="P1328" s="110"/>
      <c r="Q1328" s="110"/>
      <c r="R1328" s="110"/>
      <c r="S1328" s="110"/>
      <c r="T1328" s="110"/>
      <c r="U1328" s="110"/>
      <c r="V1328" s="110"/>
      <c r="W1328" s="110"/>
      <c r="X1328" s="110"/>
      <c r="Y1328" s="110"/>
      <c r="Z1328" s="110"/>
      <c r="AA1328" s="110"/>
    </row>
    <row r="1329" spans="12:27" s="113" customFormat="1" ht="15.95" customHeight="1">
      <c r="L1329" s="172"/>
      <c r="M1329" s="172"/>
      <c r="N1329" s="172"/>
      <c r="O1329" s="172"/>
      <c r="P1329" s="110"/>
      <c r="Q1329" s="110"/>
      <c r="R1329" s="110"/>
      <c r="S1329" s="110"/>
      <c r="T1329" s="110"/>
      <c r="U1329" s="110"/>
      <c r="V1329" s="110"/>
      <c r="W1329" s="110"/>
      <c r="X1329" s="110"/>
      <c r="Y1329" s="110"/>
      <c r="Z1329" s="110"/>
      <c r="AA1329" s="110"/>
    </row>
    <row r="1330" spans="12:27" s="113" customFormat="1" ht="15.95" customHeight="1">
      <c r="L1330" s="172"/>
      <c r="M1330" s="172"/>
      <c r="N1330" s="172"/>
      <c r="O1330" s="172"/>
      <c r="P1330" s="110"/>
      <c r="Q1330" s="110"/>
      <c r="R1330" s="110"/>
      <c r="S1330" s="110"/>
      <c r="T1330" s="110"/>
      <c r="U1330" s="110"/>
      <c r="V1330" s="110"/>
      <c r="W1330" s="110"/>
      <c r="X1330" s="110"/>
      <c r="Y1330" s="110"/>
      <c r="Z1330" s="110"/>
      <c r="AA1330" s="110"/>
    </row>
    <row r="1331" spans="12:27" s="113" customFormat="1" ht="15.95" customHeight="1">
      <c r="L1331" s="172"/>
      <c r="M1331" s="172"/>
      <c r="N1331" s="172"/>
      <c r="O1331" s="172"/>
      <c r="P1331" s="110"/>
      <c r="Q1331" s="110"/>
      <c r="R1331" s="110"/>
      <c r="S1331" s="110"/>
      <c r="T1331" s="110"/>
      <c r="U1331" s="110"/>
      <c r="V1331" s="110"/>
      <c r="W1331" s="110"/>
      <c r="X1331" s="110"/>
      <c r="Y1331" s="110"/>
      <c r="Z1331" s="110"/>
      <c r="AA1331" s="110"/>
    </row>
    <row r="1332" spans="12:27" s="113" customFormat="1" ht="15.95" customHeight="1">
      <c r="L1332" s="172"/>
      <c r="M1332" s="172"/>
      <c r="N1332" s="172"/>
      <c r="O1332" s="172"/>
      <c r="P1332" s="110"/>
      <c r="Q1332" s="110"/>
      <c r="R1332" s="110"/>
      <c r="S1332" s="110"/>
      <c r="T1332" s="110"/>
      <c r="U1332" s="110"/>
      <c r="V1332" s="110"/>
      <c r="W1332" s="110"/>
      <c r="X1332" s="110"/>
      <c r="Y1332" s="110"/>
      <c r="Z1332" s="110"/>
      <c r="AA1332" s="110"/>
    </row>
    <row r="1333" spans="12:27" s="113" customFormat="1" ht="15.95" customHeight="1">
      <c r="L1333" s="172"/>
      <c r="M1333" s="172"/>
      <c r="N1333" s="172"/>
      <c r="O1333" s="172"/>
      <c r="P1333" s="110"/>
      <c r="Q1333" s="110"/>
      <c r="R1333" s="110"/>
      <c r="S1333" s="110"/>
      <c r="T1333" s="110"/>
      <c r="U1333" s="110"/>
      <c r="V1333" s="110"/>
      <c r="W1333" s="110"/>
      <c r="X1333" s="110"/>
      <c r="Y1333" s="110"/>
      <c r="Z1333" s="110"/>
      <c r="AA1333" s="110"/>
    </row>
    <row r="1334" spans="12:27" s="113" customFormat="1" ht="15.95" customHeight="1">
      <c r="L1334" s="172"/>
      <c r="M1334" s="172"/>
      <c r="N1334" s="172"/>
      <c r="O1334" s="172"/>
      <c r="P1334" s="110"/>
      <c r="Q1334" s="110"/>
      <c r="R1334" s="110"/>
      <c r="S1334" s="110"/>
      <c r="T1334" s="110"/>
      <c r="U1334" s="110"/>
      <c r="V1334" s="110"/>
      <c r="W1334" s="110"/>
      <c r="X1334" s="110"/>
      <c r="Y1334" s="110"/>
      <c r="Z1334" s="110"/>
      <c r="AA1334" s="110"/>
    </row>
    <row r="1335" spans="12:27" s="113" customFormat="1" ht="15.95" customHeight="1">
      <c r="L1335" s="172"/>
      <c r="M1335" s="172"/>
      <c r="N1335" s="172"/>
      <c r="O1335" s="172"/>
      <c r="P1335" s="110"/>
      <c r="Q1335" s="110"/>
      <c r="R1335" s="110"/>
      <c r="S1335" s="110"/>
      <c r="T1335" s="110"/>
      <c r="U1335" s="110"/>
      <c r="V1335" s="110"/>
      <c r="W1335" s="110"/>
      <c r="X1335" s="110"/>
      <c r="Y1335" s="110"/>
      <c r="Z1335" s="110"/>
      <c r="AA1335" s="110"/>
    </row>
    <row r="1336" spans="12:27" s="113" customFormat="1" ht="15.95" customHeight="1">
      <c r="L1336" s="172"/>
      <c r="M1336" s="172"/>
      <c r="N1336" s="172"/>
      <c r="O1336" s="172"/>
      <c r="P1336" s="110"/>
      <c r="Q1336" s="110"/>
      <c r="R1336" s="110"/>
      <c r="S1336" s="110"/>
      <c r="T1336" s="110"/>
      <c r="U1336" s="110"/>
      <c r="V1336" s="110"/>
      <c r="W1336" s="110"/>
      <c r="X1336" s="110"/>
      <c r="Y1336" s="110"/>
      <c r="Z1336" s="110"/>
      <c r="AA1336" s="110"/>
    </row>
    <row r="1337" spans="12:27" s="113" customFormat="1" ht="15.95" customHeight="1">
      <c r="L1337" s="172"/>
      <c r="M1337" s="172"/>
      <c r="N1337" s="172"/>
      <c r="O1337" s="172"/>
      <c r="P1337" s="110"/>
      <c r="Q1337" s="110"/>
      <c r="R1337" s="110"/>
      <c r="S1337" s="110"/>
      <c r="T1337" s="110"/>
      <c r="U1337" s="110"/>
      <c r="V1337" s="110"/>
      <c r="W1337" s="110"/>
      <c r="X1337" s="110"/>
      <c r="Y1337" s="110"/>
      <c r="Z1337" s="110"/>
      <c r="AA1337" s="110"/>
    </row>
    <row r="1338" spans="12:27" s="113" customFormat="1" ht="15.95" customHeight="1">
      <c r="L1338" s="172"/>
      <c r="M1338" s="172"/>
      <c r="N1338" s="172"/>
      <c r="O1338" s="172"/>
      <c r="P1338" s="110"/>
      <c r="Q1338" s="110"/>
      <c r="R1338" s="110"/>
      <c r="S1338" s="110"/>
      <c r="T1338" s="110"/>
      <c r="U1338" s="110"/>
      <c r="V1338" s="110"/>
      <c r="W1338" s="110"/>
      <c r="X1338" s="110"/>
      <c r="Y1338" s="110"/>
      <c r="Z1338" s="110"/>
      <c r="AA1338" s="110"/>
    </row>
    <row r="1339" spans="12:27" s="113" customFormat="1" ht="15.95" customHeight="1">
      <c r="L1339" s="172"/>
      <c r="M1339" s="172"/>
      <c r="N1339" s="172"/>
      <c r="O1339" s="172"/>
      <c r="P1339" s="110"/>
      <c r="Q1339" s="110"/>
      <c r="R1339" s="110"/>
      <c r="S1339" s="110"/>
      <c r="T1339" s="110"/>
      <c r="U1339" s="110"/>
      <c r="V1339" s="110"/>
      <c r="W1339" s="110"/>
      <c r="X1339" s="110"/>
      <c r="Y1339" s="110"/>
      <c r="Z1339" s="110"/>
      <c r="AA1339" s="110"/>
    </row>
    <row r="1340" spans="12:27" s="113" customFormat="1" ht="15.95" customHeight="1">
      <c r="L1340" s="172"/>
      <c r="M1340" s="172"/>
      <c r="N1340" s="172"/>
      <c r="O1340" s="172"/>
      <c r="P1340" s="110"/>
      <c r="Q1340" s="110"/>
      <c r="R1340" s="110"/>
      <c r="S1340" s="110"/>
      <c r="T1340" s="110"/>
      <c r="U1340" s="110"/>
      <c r="V1340" s="110"/>
      <c r="W1340" s="110"/>
      <c r="X1340" s="110"/>
      <c r="Y1340" s="110"/>
      <c r="Z1340" s="110"/>
      <c r="AA1340" s="110"/>
    </row>
    <row r="1341" spans="12:27" s="113" customFormat="1" ht="15.95" customHeight="1">
      <c r="L1341" s="172"/>
      <c r="M1341" s="172"/>
      <c r="N1341" s="172"/>
      <c r="O1341" s="172"/>
      <c r="P1341" s="110"/>
      <c r="Q1341" s="110"/>
      <c r="R1341" s="110"/>
      <c r="S1341" s="110"/>
      <c r="T1341" s="110"/>
      <c r="U1341" s="110"/>
      <c r="V1341" s="110"/>
      <c r="W1341" s="110"/>
      <c r="X1341" s="110"/>
      <c r="Y1341" s="110"/>
      <c r="Z1341" s="110"/>
      <c r="AA1341" s="110"/>
    </row>
    <row r="1342" spans="12:27" s="113" customFormat="1" ht="15.95" customHeight="1">
      <c r="L1342" s="172"/>
      <c r="M1342" s="172"/>
      <c r="N1342" s="172"/>
      <c r="O1342" s="172"/>
      <c r="P1342" s="110"/>
      <c r="Q1342" s="110"/>
      <c r="R1342" s="110"/>
      <c r="S1342" s="110"/>
      <c r="T1342" s="110"/>
      <c r="U1342" s="110"/>
      <c r="V1342" s="110"/>
      <c r="W1342" s="110"/>
      <c r="X1342" s="110"/>
      <c r="Y1342" s="110"/>
      <c r="Z1342" s="110"/>
      <c r="AA1342" s="110"/>
    </row>
    <row r="1343" spans="12:27" s="113" customFormat="1" ht="15.95" customHeight="1">
      <c r="L1343" s="172"/>
      <c r="M1343" s="172"/>
      <c r="N1343" s="172"/>
      <c r="O1343" s="172"/>
      <c r="P1343" s="110"/>
      <c r="Q1343" s="110"/>
      <c r="R1343" s="110"/>
      <c r="S1343" s="110"/>
      <c r="T1343" s="110"/>
      <c r="U1343" s="110"/>
      <c r="V1343" s="110"/>
      <c r="W1343" s="110"/>
      <c r="X1343" s="110"/>
      <c r="Y1343" s="110"/>
      <c r="Z1343" s="110"/>
      <c r="AA1343" s="110"/>
    </row>
    <row r="1344" spans="12:27" s="113" customFormat="1" ht="15.95" customHeight="1">
      <c r="L1344" s="172"/>
      <c r="M1344" s="172"/>
      <c r="N1344" s="172"/>
      <c r="O1344" s="172"/>
      <c r="P1344" s="110"/>
      <c r="Q1344" s="110"/>
      <c r="R1344" s="110"/>
      <c r="S1344" s="110"/>
      <c r="T1344" s="110"/>
      <c r="U1344" s="110"/>
      <c r="V1344" s="110"/>
      <c r="W1344" s="110"/>
      <c r="X1344" s="110"/>
      <c r="Y1344" s="110"/>
      <c r="Z1344" s="110"/>
      <c r="AA1344" s="110"/>
    </row>
    <row r="1345" spans="12:27" s="113" customFormat="1" ht="15.95" customHeight="1">
      <c r="L1345" s="172"/>
      <c r="M1345" s="172"/>
      <c r="N1345" s="172"/>
      <c r="O1345" s="172"/>
      <c r="P1345" s="110"/>
      <c r="Q1345" s="110"/>
      <c r="R1345" s="110"/>
      <c r="S1345" s="110"/>
      <c r="T1345" s="110"/>
      <c r="U1345" s="110"/>
      <c r="V1345" s="110"/>
      <c r="W1345" s="110"/>
      <c r="X1345" s="110"/>
      <c r="Y1345" s="110"/>
      <c r="Z1345" s="110"/>
      <c r="AA1345" s="110"/>
    </row>
    <row r="1346" spans="12:27" s="113" customFormat="1" ht="15.95" customHeight="1">
      <c r="L1346" s="172"/>
      <c r="M1346" s="172"/>
      <c r="N1346" s="172"/>
      <c r="O1346" s="172"/>
      <c r="P1346" s="110"/>
      <c r="Q1346" s="110"/>
      <c r="R1346" s="110"/>
      <c r="S1346" s="110"/>
      <c r="T1346" s="110"/>
      <c r="U1346" s="110"/>
      <c r="V1346" s="110"/>
      <c r="W1346" s="110"/>
      <c r="X1346" s="110"/>
      <c r="Y1346" s="110"/>
      <c r="Z1346" s="110"/>
      <c r="AA1346" s="110"/>
    </row>
    <row r="1347" spans="12:27" s="113" customFormat="1" ht="15.95" customHeight="1">
      <c r="L1347" s="172"/>
      <c r="M1347" s="172"/>
      <c r="N1347" s="172"/>
      <c r="O1347" s="172"/>
      <c r="P1347" s="110"/>
      <c r="Q1347" s="110"/>
      <c r="R1347" s="110"/>
      <c r="S1347" s="110"/>
      <c r="T1347" s="110"/>
      <c r="U1347" s="110"/>
      <c r="V1347" s="110"/>
      <c r="W1347" s="110"/>
      <c r="X1347" s="110"/>
      <c r="Y1347" s="110"/>
      <c r="Z1347" s="110"/>
      <c r="AA1347" s="110"/>
    </row>
    <row r="1348" spans="12:27" s="113" customFormat="1" ht="15.95" customHeight="1">
      <c r="L1348" s="172"/>
      <c r="M1348" s="172"/>
      <c r="N1348" s="172"/>
      <c r="O1348" s="172"/>
      <c r="P1348" s="110"/>
      <c r="Q1348" s="110"/>
      <c r="R1348" s="110"/>
      <c r="S1348" s="110"/>
      <c r="T1348" s="110"/>
      <c r="U1348" s="110"/>
      <c r="V1348" s="110"/>
      <c r="W1348" s="110"/>
      <c r="X1348" s="110"/>
      <c r="Y1348" s="110"/>
      <c r="Z1348" s="110"/>
      <c r="AA1348" s="110"/>
    </row>
    <row r="1349" spans="12:27" s="113" customFormat="1" ht="15.95" customHeight="1">
      <c r="L1349" s="172"/>
      <c r="M1349" s="172"/>
      <c r="N1349" s="172"/>
      <c r="O1349" s="172"/>
      <c r="P1349" s="110"/>
      <c r="Q1349" s="110"/>
      <c r="R1349" s="110"/>
      <c r="S1349" s="110"/>
      <c r="T1349" s="110"/>
      <c r="U1349" s="110"/>
      <c r="V1349" s="110"/>
      <c r="W1349" s="110"/>
      <c r="X1349" s="110"/>
      <c r="Y1349" s="110"/>
      <c r="Z1349" s="110"/>
      <c r="AA1349" s="110"/>
    </row>
    <row r="1350" spans="12:27" s="113" customFormat="1" ht="15.95" customHeight="1">
      <c r="L1350" s="172"/>
      <c r="M1350" s="172"/>
      <c r="N1350" s="172"/>
      <c r="O1350" s="172"/>
      <c r="P1350" s="110"/>
      <c r="Q1350" s="110"/>
      <c r="R1350" s="110"/>
      <c r="S1350" s="110"/>
      <c r="T1350" s="110"/>
      <c r="U1350" s="110"/>
      <c r="V1350" s="110"/>
      <c r="W1350" s="110"/>
      <c r="X1350" s="110"/>
      <c r="Y1350" s="110"/>
      <c r="Z1350" s="110"/>
      <c r="AA1350" s="110"/>
    </row>
    <row r="1351" spans="12:27" s="113" customFormat="1" ht="15.95" customHeight="1">
      <c r="L1351" s="172"/>
      <c r="M1351" s="172"/>
      <c r="N1351" s="172"/>
      <c r="O1351" s="172"/>
      <c r="P1351" s="110"/>
      <c r="Q1351" s="110"/>
      <c r="R1351" s="110"/>
      <c r="S1351" s="110"/>
      <c r="T1351" s="110"/>
      <c r="U1351" s="110"/>
      <c r="V1351" s="110"/>
      <c r="W1351" s="110"/>
      <c r="X1351" s="110"/>
      <c r="Y1351" s="110"/>
      <c r="Z1351" s="110"/>
      <c r="AA1351" s="110"/>
    </row>
    <row r="1352" spans="12:27" s="113" customFormat="1" ht="15.95" customHeight="1">
      <c r="L1352" s="172"/>
      <c r="M1352" s="172"/>
      <c r="N1352" s="172"/>
      <c r="O1352" s="172"/>
      <c r="P1352" s="110"/>
      <c r="Q1352" s="110"/>
      <c r="R1352" s="110"/>
      <c r="S1352" s="110"/>
      <c r="T1352" s="110"/>
      <c r="U1352" s="110"/>
      <c r="V1352" s="110"/>
      <c r="W1352" s="110"/>
      <c r="X1352" s="110"/>
      <c r="Y1352" s="110"/>
      <c r="Z1352" s="110"/>
      <c r="AA1352" s="110"/>
    </row>
    <row r="1353" spans="12:27" s="113" customFormat="1" ht="15.95" customHeight="1">
      <c r="L1353" s="172"/>
      <c r="M1353" s="172"/>
      <c r="N1353" s="172"/>
      <c r="O1353" s="172"/>
      <c r="P1353" s="110"/>
      <c r="Q1353" s="110"/>
      <c r="R1353" s="110"/>
      <c r="S1353" s="110"/>
      <c r="T1353" s="110"/>
      <c r="U1353" s="110"/>
      <c r="V1353" s="110"/>
      <c r="W1353" s="110"/>
      <c r="X1353" s="110"/>
      <c r="Y1353" s="110"/>
      <c r="Z1353" s="110"/>
      <c r="AA1353" s="110"/>
    </row>
    <row r="1354" spans="12:27" s="113" customFormat="1" ht="15.95" customHeight="1">
      <c r="L1354" s="172"/>
      <c r="M1354" s="172"/>
      <c r="N1354" s="172"/>
      <c r="O1354" s="172"/>
      <c r="P1354" s="110"/>
      <c r="Q1354" s="110"/>
      <c r="R1354" s="110"/>
      <c r="S1354" s="110"/>
      <c r="T1354" s="110"/>
      <c r="U1354" s="110"/>
      <c r="V1354" s="110"/>
      <c r="W1354" s="110"/>
      <c r="X1354" s="110"/>
      <c r="Y1354" s="110"/>
      <c r="Z1354" s="110"/>
      <c r="AA1354" s="110"/>
    </row>
    <row r="1355" spans="12:27" s="113" customFormat="1" ht="15.95" customHeight="1">
      <c r="L1355" s="172"/>
      <c r="M1355" s="172"/>
      <c r="N1355" s="172"/>
      <c r="O1355" s="172"/>
      <c r="P1355" s="110"/>
      <c r="Q1355" s="110"/>
      <c r="R1355" s="110"/>
      <c r="S1355" s="110"/>
      <c r="T1355" s="110"/>
      <c r="U1355" s="110"/>
      <c r="V1355" s="110"/>
      <c r="W1355" s="110"/>
      <c r="X1355" s="110"/>
      <c r="Y1355" s="110"/>
      <c r="Z1355" s="110"/>
      <c r="AA1355" s="110"/>
    </row>
    <row r="1356" spans="12:27" s="113" customFormat="1" ht="15.95" customHeight="1">
      <c r="L1356" s="172"/>
      <c r="M1356" s="172"/>
      <c r="N1356" s="172"/>
      <c r="O1356" s="172"/>
      <c r="P1356" s="110"/>
      <c r="Q1356" s="110"/>
      <c r="R1356" s="110"/>
      <c r="S1356" s="110"/>
      <c r="T1356" s="110"/>
      <c r="U1356" s="110"/>
      <c r="V1356" s="110"/>
      <c r="W1356" s="110"/>
      <c r="X1356" s="110"/>
      <c r="Y1356" s="110"/>
      <c r="Z1356" s="110"/>
      <c r="AA1356" s="110"/>
    </row>
    <row r="1357" spans="12:27" s="113" customFormat="1" ht="15.95" customHeight="1">
      <c r="L1357" s="172"/>
      <c r="M1357" s="172"/>
      <c r="N1357" s="172"/>
      <c r="O1357" s="172"/>
      <c r="P1357" s="110"/>
      <c r="Q1357" s="110"/>
      <c r="R1357" s="110"/>
      <c r="S1357" s="110"/>
      <c r="T1357" s="110"/>
      <c r="U1357" s="110"/>
      <c r="V1357" s="110"/>
      <c r="W1357" s="110"/>
      <c r="X1357" s="110"/>
      <c r="Y1357" s="110"/>
      <c r="Z1357" s="110"/>
      <c r="AA1357" s="110"/>
    </row>
    <row r="1358" spans="12:27" s="113" customFormat="1" ht="15.95" customHeight="1">
      <c r="L1358" s="172"/>
      <c r="M1358" s="172"/>
      <c r="N1358" s="172"/>
      <c r="O1358" s="172"/>
      <c r="P1358" s="110"/>
      <c r="Q1358" s="110"/>
      <c r="R1358" s="110"/>
      <c r="S1358" s="110"/>
      <c r="T1358" s="110"/>
      <c r="U1358" s="110"/>
      <c r="V1358" s="110"/>
      <c r="W1358" s="110"/>
      <c r="X1358" s="110"/>
      <c r="Y1358" s="110"/>
      <c r="Z1358" s="110"/>
      <c r="AA1358" s="110"/>
    </row>
    <row r="1359" spans="12:27" s="113" customFormat="1" ht="15.95" customHeight="1">
      <c r="L1359" s="172"/>
      <c r="M1359" s="172"/>
      <c r="N1359" s="172"/>
      <c r="O1359" s="172"/>
      <c r="P1359" s="110"/>
      <c r="Q1359" s="110"/>
      <c r="R1359" s="110"/>
      <c r="S1359" s="110"/>
      <c r="T1359" s="110"/>
      <c r="U1359" s="110"/>
      <c r="V1359" s="110"/>
      <c r="W1359" s="110"/>
      <c r="X1359" s="110"/>
      <c r="Y1359" s="110"/>
      <c r="Z1359" s="110"/>
      <c r="AA1359" s="110"/>
    </row>
    <row r="1360" spans="12:27" s="113" customFormat="1" ht="15.95" customHeight="1">
      <c r="L1360" s="172"/>
      <c r="M1360" s="172"/>
      <c r="N1360" s="172"/>
      <c r="O1360" s="172"/>
      <c r="P1360" s="110"/>
      <c r="Q1360" s="110"/>
      <c r="R1360" s="110"/>
      <c r="S1360" s="110"/>
      <c r="T1360" s="110"/>
      <c r="U1360" s="110"/>
      <c r="V1360" s="110"/>
      <c r="W1360" s="110"/>
      <c r="X1360" s="110"/>
      <c r="Y1360" s="110"/>
      <c r="Z1360" s="110"/>
      <c r="AA1360" s="110"/>
    </row>
    <row r="1361" spans="12:27" s="113" customFormat="1" ht="15.95" customHeight="1">
      <c r="L1361" s="172"/>
      <c r="M1361" s="172"/>
      <c r="N1361" s="172"/>
      <c r="O1361" s="172"/>
      <c r="P1361" s="110"/>
      <c r="Q1361" s="110"/>
      <c r="R1361" s="110"/>
      <c r="S1361" s="110"/>
      <c r="T1361" s="110"/>
      <c r="U1361" s="110"/>
      <c r="V1361" s="110"/>
      <c r="W1361" s="110"/>
      <c r="X1361" s="110"/>
      <c r="Y1361" s="110"/>
      <c r="Z1361" s="110"/>
      <c r="AA1361" s="110"/>
    </row>
    <row r="1362" spans="12:27" s="113" customFormat="1" ht="15.95" customHeight="1">
      <c r="L1362" s="172"/>
      <c r="M1362" s="172"/>
      <c r="N1362" s="172"/>
      <c r="O1362" s="172"/>
      <c r="P1362" s="110"/>
      <c r="Q1362" s="110"/>
      <c r="R1362" s="110"/>
      <c r="S1362" s="110"/>
      <c r="T1362" s="110"/>
      <c r="U1362" s="110"/>
      <c r="V1362" s="110"/>
      <c r="W1362" s="110"/>
      <c r="X1362" s="110"/>
      <c r="Y1362" s="110"/>
      <c r="Z1362" s="110"/>
      <c r="AA1362" s="110"/>
    </row>
    <row r="1363" spans="12:27" s="113" customFormat="1" ht="15.95" customHeight="1">
      <c r="L1363" s="172"/>
      <c r="M1363" s="172"/>
      <c r="N1363" s="172"/>
      <c r="O1363" s="172"/>
      <c r="P1363" s="110"/>
      <c r="Q1363" s="110"/>
      <c r="R1363" s="110"/>
      <c r="S1363" s="110"/>
      <c r="T1363" s="110"/>
      <c r="U1363" s="110"/>
      <c r="V1363" s="110"/>
      <c r="W1363" s="110"/>
      <c r="X1363" s="110"/>
      <c r="Y1363" s="110"/>
      <c r="Z1363" s="110"/>
      <c r="AA1363" s="110"/>
    </row>
    <row r="1364" spans="12:27" s="113" customFormat="1" ht="15.95" customHeight="1">
      <c r="L1364" s="172"/>
      <c r="M1364" s="172"/>
      <c r="N1364" s="172"/>
      <c r="O1364" s="172"/>
      <c r="P1364" s="110"/>
      <c r="Q1364" s="110"/>
      <c r="R1364" s="110"/>
      <c r="S1364" s="110"/>
      <c r="T1364" s="110"/>
      <c r="U1364" s="110"/>
      <c r="V1364" s="110"/>
      <c r="W1364" s="110"/>
      <c r="X1364" s="110"/>
      <c r="Y1364" s="110"/>
      <c r="Z1364" s="110"/>
      <c r="AA1364" s="110"/>
    </row>
    <row r="1365" spans="12:27" s="113" customFormat="1" ht="15.95" customHeight="1">
      <c r="L1365" s="172"/>
      <c r="M1365" s="172"/>
      <c r="N1365" s="172"/>
      <c r="O1365" s="172"/>
      <c r="P1365" s="110"/>
      <c r="Q1365" s="110"/>
      <c r="R1365" s="110"/>
      <c r="S1365" s="110"/>
      <c r="T1365" s="110"/>
      <c r="U1365" s="110"/>
      <c r="V1365" s="110"/>
      <c r="W1365" s="110"/>
      <c r="X1365" s="110"/>
      <c r="Y1365" s="110"/>
      <c r="Z1365" s="110"/>
      <c r="AA1365" s="110"/>
    </row>
    <row r="1366" spans="12:27" s="113" customFormat="1" ht="15.95" customHeight="1">
      <c r="L1366" s="172"/>
      <c r="M1366" s="172"/>
      <c r="N1366" s="172"/>
      <c r="O1366" s="172"/>
      <c r="P1366" s="110"/>
      <c r="Q1366" s="110"/>
      <c r="R1366" s="110"/>
      <c r="S1366" s="110"/>
      <c r="T1366" s="110"/>
      <c r="U1366" s="110"/>
      <c r="V1366" s="110"/>
      <c r="W1366" s="110"/>
      <c r="X1366" s="110"/>
      <c r="Y1366" s="110"/>
      <c r="Z1366" s="110"/>
      <c r="AA1366" s="110"/>
    </row>
    <row r="1367" spans="12:27" s="113" customFormat="1" ht="15.95" customHeight="1">
      <c r="L1367" s="172"/>
      <c r="M1367" s="172"/>
      <c r="N1367" s="172"/>
      <c r="O1367" s="172"/>
      <c r="P1367" s="110"/>
      <c r="Q1367" s="110"/>
      <c r="R1367" s="110"/>
      <c r="S1367" s="110"/>
      <c r="T1367" s="110"/>
      <c r="U1367" s="110"/>
      <c r="V1367" s="110"/>
      <c r="W1367" s="110"/>
      <c r="X1367" s="110"/>
      <c r="Y1367" s="110"/>
      <c r="Z1367" s="110"/>
      <c r="AA1367" s="110"/>
    </row>
    <row r="1368" spans="12:27" s="113" customFormat="1" ht="15.95" customHeight="1">
      <c r="L1368" s="172"/>
      <c r="M1368" s="172"/>
      <c r="N1368" s="172"/>
      <c r="O1368" s="172"/>
      <c r="P1368" s="110"/>
      <c r="Q1368" s="110"/>
      <c r="R1368" s="110"/>
      <c r="S1368" s="110"/>
      <c r="T1368" s="110"/>
      <c r="U1368" s="110"/>
      <c r="V1368" s="110"/>
      <c r="W1368" s="110"/>
      <c r="X1368" s="110"/>
      <c r="Y1368" s="110"/>
      <c r="Z1368" s="110"/>
      <c r="AA1368" s="110"/>
    </row>
    <row r="1369" spans="12:27" s="113" customFormat="1" ht="15.95" customHeight="1">
      <c r="L1369" s="172"/>
      <c r="M1369" s="172"/>
      <c r="N1369" s="172"/>
      <c r="O1369" s="172"/>
      <c r="P1369" s="110"/>
      <c r="Q1369" s="110"/>
      <c r="R1369" s="110"/>
      <c r="S1369" s="110"/>
      <c r="T1369" s="110"/>
      <c r="U1369" s="110"/>
      <c r="V1369" s="110"/>
      <c r="W1369" s="110"/>
      <c r="X1369" s="110"/>
      <c r="Y1369" s="110"/>
      <c r="Z1369" s="110"/>
      <c r="AA1369" s="110"/>
    </row>
    <row r="1370" spans="12:27" s="113" customFormat="1" ht="15.95" customHeight="1">
      <c r="L1370" s="172"/>
      <c r="M1370" s="172"/>
      <c r="N1370" s="172"/>
      <c r="O1370" s="172"/>
      <c r="P1370" s="110"/>
      <c r="Q1370" s="110"/>
      <c r="R1370" s="110"/>
      <c r="S1370" s="110"/>
      <c r="T1370" s="110"/>
      <c r="U1370" s="110"/>
      <c r="V1370" s="110"/>
      <c r="W1370" s="110"/>
      <c r="X1370" s="110"/>
      <c r="Y1370" s="110"/>
      <c r="Z1370" s="110"/>
      <c r="AA1370" s="110"/>
    </row>
    <row r="1371" spans="12:27" s="113" customFormat="1" ht="15.95" customHeight="1">
      <c r="L1371" s="172"/>
      <c r="M1371" s="172"/>
      <c r="N1371" s="172"/>
      <c r="O1371" s="172"/>
      <c r="P1371" s="110"/>
      <c r="Q1371" s="110"/>
      <c r="R1371" s="110"/>
      <c r="S1371" s="110"/>
      <c r="T1371" s="110"/>
      <c r="U1371" s="110"/>
      <c r="V1371" s="110"/>
      <c r="W1371" s="110"/>
      <c r="X1371" s="110"/>
      <c r="Y1371" s="110"/>
      <c r="Z1371" s="110"/>
      <c r="AA1371" s="110"/>
    </row>
    <row r="1372" spans="12:27" s="113" customFormat="1" ht="15.95" customHeight="1">
      <c r="L1372" s="172"/>
      <c r="M1372" s="172"/>
      <c r="N1372" s="172"/>
      <c r="O1372" s="172"/>
      <c r="P1372" s="110"/>
      <c r="Q1372" s="110"/>
      <c r="R1372" s="110"/>
      <c r="S1372" s="110"/>
      <c r="T1372" s="110"/>
      <c r="U1372" s="110"/>
      <c r="V1372" s="110"/>
      <c r="W1372" s="110"/>
      <c r="X1372" s="110"/>
      <c r="Y1372" s="110"/>
      <c r="Z1372" s="110"/>
      <c r="AA1372" s="110"/>
    </row>
    <row r="1373" spans="12:27" s="113" customFormat="1" ht="15.95" customHeight="1">
      <c r="L1373" s="172"/>
      <c r="M1373" s="172"/>
      <c r="N1373" s="172"/>
      <c r="O1373" s="172"/>
      <c r="P1373" s="110"/>
      <c r="Q1373" s="110"/>
      <c r="R1373" s="110"/>
      <c r="S1373" s="110"/>
      <c r="T1373" s="110"/>
      <c r="U1373" s="110"/>
      <c r="V1373" s="110"/>
      <c r="W1373" s="110"/>
      <c r="X1373" s="110"/>
      <c r="Y1373" s="110"/>
      <c r="Z1373" s="110"/>
      <c r="AA1373" s="110"/>
    </row>
    <row r="1374" spans="12:27" s="113" customFormat="1" ht="15.95" customHeight="1">
      <c r="L1374" s="172"/>
      <c r="M1374" s="172"/>
      <c r="N1374" s="172"/>
      <c r="O1374" s="172"/>
      <c r="P1374" s="110"/>
      <c r="Q1374" s="110"/>
      <c r="R1374" s="110"/>
      <c r="S1374" s="110"/>
      <c r="T1374" s="110"/>
      <c r="U1374" s="110"/>
      <c r="V1374" s="110"/>
      <c r="W1374" s="110"/>
      <c r="X1374" s="110"/>
      <c r="Y1374" s="110"/>
      <c r="Z1374" s="110"/>
      <c r="AA1374" s="110"/>
    </row>
    <row r="1375" spans="12:27" s="113" customFormat="1" ht="15.95" customHeight="1">
      <c r="L1375" s="172"/>
      <c r="M1375" s="172"/>
      <c r="N1375" s="172"/>
      <c r="O1375" s="172"/>
      <c r="P1375" s="110"/>
      <c r="Q1375" s="110"/>
      <c r="R1375" s="110"/>
      <c r="S1375" s="110"/>
      <c r="T1375" s="110"/>
      <c r="U1375" s="110"/>
      <c r="V1375" s="110"/>
      <c r="W1375" s="110"/>
      <c r="X1375" s="110"/>
      <c r="Y1375" s="110"/>
      <c r="Z1375" s="110"/>
      <c r="AA1375" s="110"/>
    </row>
    <row r="1376" spans="12:27" s="113" customFormat="1" ht="15.95" customHeight="1">
      <c r="L1376" s="172"/>
      <c r="M1376" s="172"/>
      <c r="N1376" s="172"/>
      <c r="O1376" s="172"/>
      <c r="P1376" s="110"/>
      <c r="Q1376" s="110"/>
      <c r="R1376" s="110"/>
      <c r="S1376" s="110"/>
      <c r="T1376" s="110"/>
      <c r="U1376" s="110"/>
      <c r="V1376" s="110"/>
      <c r="W1376" s="110"/>
      <c r="X1376" s="110"/>
      <c r="Y1376" s="110"/>
      <c r="Z1376" s="110"/>
      <c r="AA1376" s="110"/>
    </row>
    <row r="1377" spans="12:27" s="113" customFormat="1" ht="15.95" customHeight="1">
      <c r="L1377" s="172"/>
      <c r="M1377" s="172"/>
      <c r="N1377" s="172"/>
      <c r="O1377" s="172"/>
      <c r="P1377" s="110"/>
      <c r="Q1377" s="110"/>
      <c r="R1377" s="110"/>
      <c r="S1377" s="110"/>
      <c r="T1377" s="110"/>
      <c r="U1377" s="110"/>
      <c r="V1377" s="110"/>
      <c r="W1377" s="110"/>
      <c r="X1377" s="110"/>
      <c r="Y1377" s="110"/>
      <c r="Z1377" s="110"/>
      <c r="AA1377" s="110"/>
    </row>
    <row r="1378" spans="12:27" s="113" customFormat="1" ht="15.95" customHeight="1">
      <c r="L1378" s="172"/>
      <c r="M1378" s="172"/>
      <c r="N1378" s="172"/>
      <c r="O1378" s="172"/>
      <c r="P1378" s="110"/>
      <c r="Q1378" s="110"/>
      <c r="R1378" s="110"/>
      <c r="S1378" s="110"/>
      <c r="T1378" s="110"/>
      <c r="U1378" s="110"/>
      <c r="V1378" s="110"/>
      <c r="W1378" s="110"/>
      <c r="X1378" s="110"/>
      <c r="Y1378" s="110"/>
      <c r="Z1378" s="110"/>
      <c r="AA1378" s="110"/>
    </row>
    <row r="1379" spans="12:27" s="113" customFormat="1" ht="15.95" customHeight="1">
      <c r="L1379" s="172"/>
      <c r="M1379" s="172"/>
      <c r="N1379" s="172"/>
      <c r="O1379" s="172"/>
      <c r="P1379" s="110"/>
      <c r="Q1379" s="110"/>
      <c r="R1379" s="110"/>
      <c r="S1379" s="110"/>
      <c r="T1379" s="110"/>
      <c r="U1379" s="110"/>
      <c r="V1379" s="110"/>
      <c r="W1379" s="110"/>
      <c r="X1379" s="110"/>
      <c r="Y1379" s="110"/>
      <c r="Z1379" s="110"/>
      <c r="AA1379" s="110"/>
    </row>
    <row r="1380" spans="12:27" s="113" customFormat="1" ht="15.95" customHeight="1">
      <c r="L1380" s="172"/>
      <c r="M1380" s="172"/>
      <c r="N1380" s="172"/>
      <c r="O1380" s="172"/>
      <c r="P1380" s="110"/>
      <c r="Q1380" s="110"/>
      <c r="R1380" s="110"/>
      <c r="S1380" s="110"/>
      <c r="T1380" s="110"/>
      <c r="U1380" s="110"/>
      <c r="V1380" s="110"/>
      <c r="W1380" s="110"/>
      <c r="X1380" s="110"/>
      <c r="Y1380" s="110"/>
      <c r="Z1380" s="110"/>
      <c r="AA1380" s="110"/>
    </row>
    <row r="1381" spans="12:27" s="113" customFormat="1" ht="15.95" customHeight="1">
      <c r="L1381" s="172"/>
      <c r="M1381" s="172"/>
      <c r="N1381" s="172"/>
      <c r="O1381" s="172"/>
      <c r="P1381" s="110"/>
      <c r="Q1381" s="110"/>
      <c r="R1381" s="110"/>
      <c r="S1381" s="110"/>
      <c r="T1381" s="110"/>
      <c r="U1381" s="110"/>
      <c r="V1381" s="110"/>
      <c r="W1381" s="110"/>
      <c r="X1381" s="110"/>
      <c r="Y1381" s="110"/>
      <c r="Z1381" s="110"/>
      <c r="AA1381" s="110"/>
    </row>
    <row r="1382" spans="12:27" s="113" customFormat="1" ht="15.95" customHeight="1">
      <c r="L1382" s="172"/>
      <c r="M1382" s="172"/>
      <c r="N1382" s="172"/>
      <c r="O1382" s="172"/>
      <c r="P1382" s="110"/>
      <c r="Q1382" s="110"/>
      <c r="R1382" s="110"/>
      <c r="S1382" s="110"/>
      <c r="T1382" s="110"/>
      <c r="U1382" s="110"/>
      <c r="V1382" s="110"/>
      <c r="W1382" s="110"/>
      <c r="X1382" s="110"/>
      <c r="Y1382" s="110"/>
      <c r="Z1382" s="110"/>
      <c r="AA1382" s="110"/>
    </row>
    <row r="1383" spans="12:27" s="113" customFormat="1" ht="15.95" customHeight="1">
      <c r="L1383" s="172"/>
      <c r="M1383" s="172"/>
      <c r="N1383" s="172"/>
      <c r="O1383" s="172"/>
      <c r="P1383" s="110"/>
      <c r="Q1383" s="110"/>
      <c r="R1383" s="110"/>
      <c r="S1383" s="110"/>
      <c r="T1383" s="110"/>
      <c r="U1383" s="110"/>
      <c r="V1383" s="110"/>
      <c r="W1383" s="110"/>
      <c r="X1383" s="110"/>
      <c r="Y1383" s="110"/>
      <c r="Z1383" s="110"/>
      <c r="AA1383" s="110"/>
    </row>
    <row r="1384" spans="12:27" s="113" customFormat="1" ht="15.95" customHeight="1">
      <c r="L1384" s="172"/>
      <c r="M1384" s="172"/>
      <c r="N1384" s="172"/>
      <c r="O1384" s="172"/>
      <c r="P1384" s="110"/>
      <c r="Q1384" s="110"/>
      <c r="R1384" s="110"/>
      <c r="S1384" s="110"/>
      <c r="T1384" s="110"/>
      <c r="U1384" s="110"/>
      <c r="V1384" s="110"/>
      <c r="W1384" s="110"/>
      <c r="X1384" s="110"/>
      <c r="Y1384" s="110"/>
      <c r="Z1384" s="110"/>
      <c r="AA1384" s="110"/>
    </row>
    <row r="1385" spans="12:27" s="113" customFormat="1" ht="15.95" customHeight="1">
      <c r="L1385" s="172"/>
      <c r="M1385" s="172"/>
      <c r="N1385" s="172"/>
      <c r="O1385" s="172"/>
      <c r="P1385" s="110"/>
      <c r="Q1385" s="110"/>
      <c r="R1385" s="110"/>
      <c r="S1385" s="110"/>
      <c r="T1385" s="110"/>
      <c r="U1385" s="110"/>
      <c r="V1385" s="110"/>
      <c r="W1385" s="110"/>
      <c r="X1385" s="110"/>
      <c r="Y1385" s="110"/>
      <c r="Z1385" s="110"/>
      <c r="AA1385" s="110"/>
    </row>
    <row r="1386" spans="12:27" s="113" customFormat="1" ht="15.95" customHeight="1">
      <c r="L1386" s="172"/>
      <c r="M1386" s="172"/>
      <c r="N1386" s="172"/>
      <c r="O1386" s="172"/>
      <c r="P1386" s="110"/>
      <c r="Q1386" s="110"/>
      <c r="R1386" s="110"/>
      <c r="S1386" s="110"/>
      <c r="T1386" s="110"/>
      <c r="U1386" s="110"/>
      <c r="V1386" s="110"/>
      <c r="W1386" s="110"/>
      <c r="X1386" s="110"/>
      <c r="Y1386" s="110"/>
      <c r="Z1386" s="110"/>
      <c r="AA1386" s="110"/>
    </row>
    <row r="1387" spans="12:27" s="113" customFormat="1" ht="15.95" customHeight="1">
      <c r="L1387" s="172"/>
      <c r="M1387" s="172"/>
      <c r="N1387" s="172"/>
      <c r="O1387" s="172"/>
      <c r="P1387" s="110"/>
      <c r="Q1387" s="110"/>
      <c r="R1387" s="110"/>
      <c r="S1387" s="110"/>
      <c r="T1387" s="110"/>
      <c r="U1387" s="110"/>
      <c r="V1387" s="110"/>
      <c r="W1387" s="110"/>
      <c r="X1387" s="110"/>
      <c r="Y1387" s="110"/>
      <c r="Z1387" s="110"/>
      <c r="AA1387" s="110"/>
    </row>
    <row r="1388" spans="12:27" s="113" customFormat="1" ht="15.95" customHeight="1">
      <c r="L1388" s="172"/>
      <c r="M1388" s="172"/>
      <c r="N1388" s="172"/>
      <c r="O1388" s="172"/>
      <c r="P1388" s="110"/>
      <c r="Q1388" s="110"/>
      <c r="R1388" s="110"/>
      <c r="S1388" s="110"/>
      <c r="T1388" s="110"/>
      <c r="U1388" s="110"/>
      <c r="V1388" s="110"/>
      <c r="W1388" s="110"/>
      <c r="X1388" s="110"/>
      <c r="Y1388" s="110"/>
      <c r="Z1388" s="110"/>
      <c r="AA1388" s="110"/>
    </row>
    <row r="1389" spans="12:27" s="113" customFormat="1" ht="15.95" customHeight="1">
      <c r="L1389" s="172"/>
      <c r="M1389" s="172"/>
      <c r="N1389" s="172"/>
      <c r="O1389" s="172"/>
      <c r="P1389" s="110"/>
      <c r="Q1389" s="110"/>
      <c r="R1389" s="110"/>
      <c r="S1389" s="110"/>
      <c r="T1389" s="110"/>
      <c r="U1389" s="110"/>
      <c r="V1389" s="110"/>
      <c r="W1389" s="110"/>
      <c r="X1389" s="110"/>
      <c r="Y1389" s="110"/>
      <c r="Z1389" s="110"/>
      <c r="AA1389" s="110"/>
    </row>
    <row r="1390" spans="12:27" s="113" customFormat="1" ht="15.95" customHeight="1">
      <c r="L1390" s="172"/>
      <c r="M1390" s="172"/>
      <c r="N1390" s="172"/>
      <c r="O1390" s="172"/>
      <c r="P1390" s="110"/>
      <c r="Q1390" s="110"/>
      <c r="R1390" s="110"/>
      <c r="S1390" s="110"/>
      <c r="T1390" s="110"/>
      <c r="U1390" s="110"/>
      <c r="V1390" s="110"/>
      <c r="W1390" s="110"/>
      <c r="X1390" s="110"/>
      <c r="Y1390" s="110"/>
      <c r="Z1390" s="110"/>
      <c r="AA1390" s="110"/>
    </row>
    <row r="1391" spans="12:27" s="113" customFormat="1" ht="15.95" customHeight="1">
      <c r="L1391" s="172"/>
      <c r="M1391" s="172"/>
      <c r="N1391" s="172"/>
      <c r="O1391" s="172"/>
      <c r="P1391" s="110"/>
      <c r="Q1391" s="110"/>
      <c r="R1391" s="110"/>
      <c r="S1391" s="110"/>
      <c r="T1391" s="110"/>
      <c r="U1391" s="110"/>
      <c r="V1391" s="110"/>
      <c r="W1391" s="110"/>
      <c r="X1391" s="110"/>
      <c r="Y1391" s="110"/>
      <c r="Z1391" s="110"/>
      <c r="AA1391" s="110"/>
    </row>
    <row r="1392" spans="12:27" s="113" customFormat="1" ht="15.95" customHeight="1">
      <c r="L1392" s="172"/>
      <c r="M1392" s="172"/>
      <c r="N1392" s="172"/>
      <c r="O1392" s="172"/>
      <c r="P1392" s="110"/>
      <c r="Q1392" s="110"/>
      <c r="R1392" s="110"/>
      <c r="S1392" s="110"/>
      <c r="T1392" s="110"/>
      <c r="U1392" s="110"/>
      <c r="V1392" s="110"/>
      <c r="W1392" s="110"/>
      <c r="X1392" s="110"/>
      <c r="Y1392" s="110"/>
      <c r="Z1392" s="110"/>
      <c r="AA1392" s="110"/>
    </row>
    <row r="1393" spans="12:27" s="113" customFormat="1" ht="15.95" customHeight="1">
      <c r="L1393" s="172"/>
      <c r="M1393" s="172"/>
      <c r="N1393" s="172"/>
      <c r="O1393" s="172"/>
      <c r="P1393" s="110"/>
      <c r="Q1393" s="110"/>
      <c r="R1393" s="110"/>
      <c r="S1393" s="110"/>
      <c r="T1393" s="110"/>
      <c r="U1393" s="110"/>
      <c r="V1393" s="110"/>
      <c r="W1393" s="110"/>
      <c r="X1393" s="110"/>
      <c r="Y1393" s="110"/>
      <c r="Z1393" s="110"/>
      <c r="AA1393" s="110"/>
    </row>
    <row r="1394" spans="12:27" s="113" customFormat="1" ht="15.95" customHeight="1">
      <c r="L1394" s="172"/>
      <c r="M1394" s="172"/>
      <c r="N1394" s="172"/>
      <c r="O1394" s="172"/>
      <c r="P1394" s="110"/>
      <c r="Q1394" s="110"/>
      <c r="R1394" s="110"/>
      <c r="S1394" s="110"/>
      <c r="T1394" s="110"/>
      <c r="U1394" s="110"/>
      <c r="V1394" s="110"/>
      <c r="W1394" s="110"/>
      <c r="X1394" s="110"/>
      <c r="Y1394" s="110"/>
      <c r="Z1394" s="110"/>
      <c r="AA1394" s="110"/>
    </row>
    <row r="1395" spans="12:27" s="113" customFormat="1" ht="15.95" customHeight="1">
      <c r="L1395" s="172"/>
      <c r="M1395" s="172"/>
      <c r="N1395" s="172"/>
      <c r="O1395" s="172"/>
      <c r="P1395" s="110"/>
      <c r="Q1395" s="110"/>
      <c r="R1395" s="110"/>
      <c r="S1395" s="110"/>
      <c r="T1395" s="110"/>
      <c r="U1395" s="110"/>
      <c r="V1395" s="110"/>
      <c r="W1395" s="110"/>
      <c r="X1395" s="110"/>
      <c r="Y1395" s="110"/>
      <c r="Z1395" s="110"/>
      <c r="AA1395" s="110"/>
    </row>
    <row r="1396" spans="12:27" s="113" customFormat="1" ht="15.95" customHeight="1">
      <c r="L1396" s="172"/>
      <c r="M1396" s="172"/>
      <c r="N1396" s="172"/>
      <c r="O1396" s="172"/>
      <c r="P1396" s="110"/>
      <c r="Q1396" s="110"/>
      <c r="R1396" s="110"/>
      <c r="S1396" s="110"/>
      <c r="T1396" s="110"/>
      <c r="U1396" s="110"/>
      <c r="V1396" s="110"/>
      <c r="W1396" s="110"/>
      <c r="X1396" s="110"/>
      <c r="Y1396" s="110"/>
      <c r="Z1396" s="110"/>
      <c r="AA1396" s="110"/>
    </row>
    <row r="1397" spans="12:27" s="113" customFormat="1" ht="15.95" customHeight="1">
      <c r="L1397" s="172"/>
      <c r="M1397" s="172"/>
      <c r="N1397" s="172"/>
      <c r="O1397" s="172"/>
      <c r="P1397" s="110"/>
      <c r="Q1397" s="110"/>
      <c r="R1397" s="110"/>
      <c r="S1397" s="110"/>
      <c r="T1397" s="110"/>
      <c r="U1397" s="110"/>
      <c r="V1397" s="110"/>
      <c r="W1397" s="110"/>
      <c r="X1397" s="110"/>
      <c r="Y1397" s="110"/>
      <c r="Z1397" s="110"/>
      <c r="AA1397" s="110"/>
    </row>
    <row r="1398" spans="12:27" s="113" customFormat="1" ht="15.95" customHeight="1">
      <c r="L1398" s="172"/>
      <c r="M1398" s="172"/>
      <c r="N1398" s="172"/>
      <c r="O1398" s="172"/>
      <c r="P1398" s="110"/>
      <c r="Q1398" s="110"/>
      <c r="R1398" s="110"/>
      <c r="S1398" s="110"/>
      <c r="T1398" s="110"/>
      <c r="U1398" s="110"/>
      <c r="V1398" s="110"/>
      <c r="W1398" s="110"/>
      <c r="X1398" s="110"/>
      <c r="Y1398" s="110"/>
      <c r="Z1398" s="110"/>
      <c r="AA1398" s="110"/>
    </row>
    <row r="1399" spans="12:27" s="113" customFormat="1" ht="15.95" customHeight="1">
      <c r="L1399" s="172"/>
      <c r="M1399" s="172"/>
      <c r="N1399" s="172"/>
      <c r="O1399" s="172"/>
      <c r="P1399" s="110"/>
      <c r="Q1399" s="110"/>
      <c r="R1399" s="110"/>
      <c r="S1399" s="110"/>
      <c r="T1399" s="110"/>
      <c r="U1399" s="110"/>
      <c r="V1399" s="110"/>
      <c r="W1399" s="110"/>
      <c r="X1399" s="110"/>
      <c r="Y1399" s="110"/>
      <c r="Z1399" s="110"/>
      <c r="AA1399" s="110"/>
    </row>
    <row r="1400" spans="12:27" s="113" customFormat="1" ht="15.95" customHeight="1">
      <c r="L1400" s="172"/>
      <c r="M1400" s="172"/>
      <c r="N1400" s="172"/>
      <c r="O1400" s="172"/>
      <c r="P1400" s="110"/>
      <c r="Q1400" s="110"/>
      <c r="R1400" s="110"/>
      <c r="S1400" s="110"/>
      <c r="T1400" s="110"/>
      <c r="U1400" s="110"/>
      <c r="V1400" s="110"/>
      <c r="W1400" s="110"/>
      <c r="X1400" s="110"/>
      <c r="Y1400" s="110"/>
      <c r="Z1400" s="110"/>
      <c r="AA1400" s="110"/>
    </row>
  </sheetData>
  <sheetProtection selectLockedCells="1"/>
  <mergeCells count="10">
    <mergeCell ref="X5:AA5"/>
    <mergeCell ref="Q4:AA4"/>
    <mergeCell ref="X229:AA229"/>
    <mergeCell ref="B5:F5"/>
    <mergeCell ref="B4:F4"/>
    <mergeCell ref="H5:I5"/>
    <mergeCell ref="H4:I4"/>
    <mergeCell ref="Q5:V5"/>
    <mergeCell ref="K4:N4"/>
    <mergeCell ref="K5:N5"/>
  </mergeCells>
  <phoneticPr fontId="1" type="noConversion"/>
  <conditionalFormatting sqref="H5 H7">
    <cfRule type="cellIs" dxfId="67" priority="86" operator="equal">
      <formula>1</formula>
    </cfRule>
  </conditionalFormatting>
  <conditionalFormatting sqref="I8:I174">
    <cfRule type="expression" dxfId="66" priority="2">
      <formula>H8="Select Measure"</formula>
    </cfRule>
    <cfRule type="expression" dxfId="65" priority="3" stopIfTrue="1">
      <formula>H8="Recycled"</formula>
    </cfRule>
    <cfRule type="expression" dxfId="64" priority="4" stopIfTrue="1">
      <formula>H8="New"</formula>
    </cfRule>
    <cfRule type="expression" dxfId="63" priority="5" stopIfTrue="1">
      <formula>H8="Reuse"</formula>
    </cfRule>
    <cfRule type="expression" dxfId="62" priority="6" stopIfTrue="1">
      <formula>H8="Recycled"</formula>
    </cfRule>
    <cfRule type="expression" dxfId="61" priority="7">
      <formula>H8="Preserved"</formula>
    </cfRule>
    <cfRule type="expression" dxfId="60" priority="1">
      <formula>H8="Surplus"</formula>
    </cfRule>
  </conditionalFormatting>
  <conditionalFormatting sqref="L8:L174">
    <cfRule type="expression" dxfId="59" priority="18">
      <formula>K8="Velg tiltak"</formula>
    </cfRule>
    <cfRule type="expression" dxfId="58" priority="13">
      <formula>K8="Avfall"</formula>
    </cfRule>
    <cfRule type="expression" dxfId="57" priority="17">
      <formula>K8="Ikke avfall"</formula>
    </cfRule>
  </conditionalFormatting>
  <conditionalFormatting sqref="M8:M174">
    <cfRule type="expression" dxfId="56" priority="14">
      <formula>K8="Avfall"</formula>
    </cfRule>
    <cfRule type="expression" dxfId="55" priority="12" stopIfTrue="1">
      <formula>K8="Ikke avfall"</formula>
    </cfRule>
    <cfRule type="expression" dxfId="54" priority="11" stopIfTrue="1">
      <formula>K8="Velg tiltak"</formula>
    </cfRule>
  </conditionalFormatting>
  <conditionalFormatting sqref="Q5:S5">
    <cfRule type="cellIs" dxfId="53" priority="30" operator="equal">
      <formula>1</formula>
    </cfRule>
  </conditionalFormatting>
  <pageMargins left="0.7" right="0.7" top="0.75" bottom="0.75" header="0.3" footer="0.3"/>
  <pageSetup paperSize="9" orientation="landscape" horizontalDpi="4294967293"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662612AB-865D-D845-BFD8-DAC1EC3DDBC5}">
          <x14:formula1>
            <xm:f>Lists!$B$6:$B$11</xm:f>
          </x14:formula1>
          <xm:sqref>H8:H174</xm:sqref>
        </x14:dataValidation>
        <x14:dataValidation type="list" allowBlank="1" showInputMessage="1" showErrorMessage="1" xr:uid="{33EBB1AB-7814-D643-B0A4-BDCB8F79FF5E}">
          <x14:formula1>
            <xm:f>Lists!$F$6:$F$36</xm:f>
          </x14:formula1>
          <xm:sqref>E8:E174</xm:sqref>
        </x14:dataValidation>
        <x14:dataValidation type="list" allowBlank="1" showInputMessage="1" showErrorMessage="1" xr:uid="{7ABB2B1D-B918-2747-959D-B4053C8886C6}">
          <x14:formula1>
            <xm:f>Lists!$D$18:$D$29</xm:f>
          </x14:formula1>
          <xm:sqref>M8:M174 I12:I174</xm:sqref>
        </x14:dataValidation>
        <x14:dataValidation type="list" allowBlank="1" showInputMessage="1" showErrorMessage="1" xr:uid="{61B5C567-1274-CF47-AEAE-D21262673247}">
          <x14:formula1>
            <xm:f>Lists!$D$11:$D$13</xm:f>
          </x14:formula1>
          <xm:sqref>L8:L174</xm:sqref>
        </x14:dataValidation>
        <x14:dataValidation type="list" allowBlank="1" showInputMessage="1" showErrorMessage="1" xr:uid="{7AC48C1E-65F5-E744-8013-32617482D4B6}">
          <x14:formula1>
            <xm:f>Lists!$D$6:$D$8</xm:f>
          </x14:formula1>
          <xm:sqref>K8:K174</xm:sqref>
        </x14:dataValidation>
        <x14:dataValidation type="list" allowBlank="1" showInputMessage="1" showErrorMessage="1" xr:uid="{9BDF2280-2E2D-F24A-AB1B-C939E0E0C026}">
          <x14:formula1>
            <xm:f>Lists!$H$6:$H$35</xm:f>
          </x14:formula1>
          <xm:sqref>B8:B174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51EE-312D-274B-838A-F859334167EB}">
  <sheetPr>
    <tabColor theme="5"/>
    <outlinePr summaryBelow="0" summaryRight="0"/>
  </sheetPr>
  <dimension ref="B2:Q74"/>
  <sheetViews>
    <sheetView zoomScaleNormal="100" workbookViewId="0">
      <selection activeCell="I2" sqref="I2"/>
    </sheetView>
  </sheetViews>
  <sheetFormatPr defaultColWidth="12.7109375" defaultRowHeight="15.95" customHeight="1"/>
  <cols>
    <col min="1" max="1" width="3.42578125" style="110" customWidth="1"/>
    <col min="2" max="2" width="22.42578125" style="110" customWidth="1"/>
    <col min="3" max="3" width="32.28515625" style="110" customWidth="1"/>
    <col min="4" max="4" width="39.28515625" style="110" customWidth="1"/>
    <col min="5" max="5" width="19.7109375" style="110" customWidth="1"/>
    <col min="6" max="6" width="12.42578125" style="110" customWidth="1"/>
    <col min="7" max="7" width="5.7109375" style="110" customWidth="1"/>
    <col min="8" max="9" width="16.28515625" style="110" customWidth="1"/>
    <col min="10" max="10" width="21.140625" style="110" customWidth="1"/>
    <col min="11" max="11" width="5.7109375" style="110" customWidth="1"/>
    <col min="12" max="13" width="13.42578125" style="110" customWidth="1"/>
    <col min="14" max="14" width="20.7109375" style="110" customWidth="1"/>
    <col min="15" max="15" width="26.140625" style="110" customWidth="1"/>
    <col min="16" max="16" width="13.42578125" style="110" customWidth="1"/>
    <col min="17" max="17" width="4.28515625" style="110" customWidth="1"/>
    <col min="18" max="18" width="19.7109375" style="110" customWidth="1"/>
    <col min="19" max="16384" width="12.7109375" style="110"/>
  </cols>
  <sheetData>
    <row r="2" spans="2:17" ht="44.1" customHeight="1">
      <c r="B2" s="177" t="s">
        <v>142</v>
      </c>
    </row>
    <row r="3" spans="2:17" ht="15.95" customHeight="1">
      <c r="Q3" s="178"/>
    </row>
    <row r="4" spans="2:17" ht="54" customHeight="1">
      <c r="B4" s="294" t="s">
        <v>143</v>
      </c>
      <c r="C4" s="295"/>
      <c r="D4" s="295"/>
      <c r="E4" s="295"/>
      <c r="F4" s="296"/>
      <c r="H4" s="294" t="s">
        <v>144</v>
      </c>
      <c r="I4" s="298"/>
      <c r="J4" s="239"/>
      <c r="L4" s="299" t="s">
        <v>84</v>
      </c>
      <c r="M4" s="300"/>
      <c r="N4" s="300"/>
      <c r="O4" s="300"/>
      <c r="P4" s="301"/>
    </row>
    <row r="5" spans="2:17" ht="30.95" customHeight="1">
      <c r="B5" s="291" t="s">
        <v>145</v>
      </c>
      <c r="C5" s="292"/>
      <c r="D5" s="292"/>
      <c r="E5" s="292"/>
      <c r="F5" s="293"/>
      <c r="G5" s="179"/>
      <c r="H5" s="291" t="s">
        <v>51</v>
      </c>
      <c r="I5" s="297"/>
      <c r="J5" s="240"/>
      <c r="K5" s="180"/>
      <c r="L5" s="302" t="s">
        <v>51</v>
      </c>
      <c r="M5" s="284"/>
      <c r="N5" s="284"/>
      <c r="O5" s="284"/>
      <c r="P5" s="303"/>
      <c r="Q5" s="179"/>
    </row>
    <row r="6" spans="2:17" ht="15.95" customHeight="1">
      <c r="B6" s="117" t="s">
        <v>86</v>
      </c>
      <c r="C6" s="117" t="s">
        <v>87</v>
      </c>
      <c r="D6" s="117" t="s">
        <v>87</v>
      </c>
      <c r="E6" s="117" t="s">
        <v>9</v>
      </c>
      <c r="F6" s="117" t="s">
        <v>9</v>
      </c>
      <c r="G6" s="113"/>
      <c r="H6" s="117" t="s">
        <v>86</v>
      </c>
      <c r="I6" s="224" t="s">
        <v>9</v>
      </c>
      <c r="J6" s="228"/>
      <c r="L6" s="181" t="s">
        <v>88</v>
      </c>
      <c r="M6" s="117" t="s">
        <v>88</v>
      </c>
      <c r="N6" s="117" t="s">
        <v>88</v>
      </c>
      <c r="O6" s="117" t="s">
        <v>88</v>
      </c>
      <c r="P6" s="182" t="s">
        <v>88</v>
      </c>
    </row>
    <row r="7" spans="2:17" ht="50.1" customHeight="1">
      <c r="B7" s="119" t="s">
        <v>89</v>
      </c>
      <c r="C7" s="119" t="s">
        <v>90</v>
      </c>
      <c r="D7" s="120" t="s">
        <v>146</v>
      </c>
      <c r="E7" s="120" t="s">
        <v>147</v>
      </c>
      <c r="F7" s="120" t="s">
        <v>93</v>
      </c>
      <c r="G7" s="110" t="s">
        <v>94</v>
      </c>
      <c r="H7" s="183" t="s">
        <v>45</v>
      </c>
      <c r="I7" s="225" t="s">
        <v>95</v>
      </c>
      <c r="J7" s="229" t="s">
        <v>98</v>
      </c>
      <c r="K7" s="110" t="s">
        <v>96</v>
      </c>
      <c r="L7" s="184" t="s">
        <v>148</v>
      </c>
      <c r="M7" s="185" t="s">
        <v>149</v>
      </c>
      <c r="N7" s="185" t="s">
        <v>150</v>
      </c>
      <c r="O7" s="185" t="s">
        <v>151</v>
      </c>
      <c r="P7" s="243" t="s">
        <v>152</v>
      </c>
    </row>
    <row r="8" spans="2:17" ht="18.95" customHeight="1">
      <c r="B8" s="186" t="s">
        <v>153</v>
      </c>
      <c r="C8" s="125" t="s">
        <v>154</v>
      </c>
      <c r="D8" s="125" t="s">
        <v>155</v>
      </c>
      <c r="E8" s="125" t="s">
        <v>156</v>
      </c>
      <c r="F8" s="187">
        <v>40000</v>
      </c>
      <c r="H8" s="188" t="s">
        <v>60</v>
      </c>
      <c r="I8" s="234"/>
      <c r="J8" s="236"/>
      <c r="L8" s="189">
        <f t="shared" ref="L8:L48" si="0">IF(H8="Preserved",F8,0)</f>
        <v>0</v>
      </c>
      <c r="M8" s="190">
        <f t="shared" ref="M8:M48" si="1">IF(H8="Reuse",F8,0)</f>
        <v>0</v>
      </c>
      <c r="N8" s="190">
        <f t="shared" ref="N8:N48" si="2">IF(H8="Recycled",F8*I8,0)</f>
        <v>0</v>
      </c>
      <c r="O8" s="190">
        <f t="shared" ref="O8:O48" si="3">IF(H8="Recycled",F8-N8,0)</f>
        <v>0</v>
      </c>
      <c r="P8" s="190">
        <f t="shared" ref="P8:P48" si="4">IF(H8="New",F8,0)</f>
        <v>40000</v>
      </c>
    </row>
    <row r="9" spans="2:17" ht="15" customHeight="1">
      <c r="B9" s="191" t="s">
        <v>153</v>
      </c>
      <c r="C9" s="146" t="s">
        <v>157</v>
      </c>
      <c r="D9" s="146"/>
      <c r="E9" s="146"/>
      <c r="F9" s="192"/>
      <c r="H9" s="191" t="s">
        <v>141</v>
      </c>
      <c r="I9" s="233" t="s">
        <v>137</v>
      </c>
      <c r="J9" s="237"/>
      <c r="L9" s="193">
        <f t="shared" si="0"/>
        <v>0</v>
      </c>
      <c r="M9" s="194">
        <f t="shared" si="1"/>
        <v>0</v>
      </c>
      <c r="N9" s="194">
        <f t="shared" si="2"/>
        <v>0</v>
      </c>
      <c r="O9" s="194">
        <f t="shared" si="3"/>
        <v>0</v>
      </c>
      <c r="P9" s="194">
        <f t="shared" si="4"/>
        <v>0</v>
      </c>
    </row>
    <row r="10" spans="2:17" ht="12.95">
      <c r="B10" s="191" t="s">
        <v>153</v>
      </c>
      <c r="C10" s="146" t="s">
        <v>157</v>
      </c>
      <c r="D10" s="146"/>
      <c r="E10" s="146"/>
      <c r="F10" s="192"/>
      <c r="H10" s="191" t="s">
        <v>141</v>
      </c>
      <c r="I10" s="233" t="s">
        <v>137</v>
      </c>
      <c r="J10" s="237"/>
      <c r="L10" s="193">
        <f t="shared" si="0"/>
        <v>0</v>
      </c>
      <c r="M10" s="194">
        <f t="shared" si="1"/>
        <v>0</v>
      </c>
      <c r="N10" s="194">
        <f t="shared" si="2"/>
        <v>0</v>
      </c>
      <c r="O10" s="194">
        <f t="shared" si="3"/>
        <v>0</v>
      </c>
      <c r="P10" s="194">
        <f t="shared" si="4"/>
        <v>0</v>
      </c>
    </row>
    <row r="11" spans="2:17" ht="12.95">
      <c r="B11" s="191" t="s">
        <v>153</v>
      </c>
      <c r="C11" s="146" t="s">
        <v>157</v>
      </c>
      <c r="D11" s="146"/>
      <c r="E11" s="146"/>
      <c r="F11" s="192"/>
      <c r="H11" s="191" t="s">
        <v>141</v>
      </c>
      <c r="I11" s="233" t="s">
        <v>137</v>
      </c>
      <c r="J11" s="237"/>
      <c r="L11" s="193">
        <f t="shared" si="0"/>
        <v>0</v>
      </c>
      <c r="M11" s="194">
        <f t="shared" si="1"/>
        <v>0</v>
      </c>
      <c r="N11" s="194">
        <f t="shared" si="2"/>
        <v>0</v>
      </c>
      <c r="O11" s="194">
        <f t="shared" si="3"/>
        <v>0</v>
      </c>
      <c r="P11" s="194">
        <f t="shared" si="4"/>
        <v>0</v>
      </c>
    </row>
    <row r="12" spans="2:17" ht="12.95">
      <c r="B12" s="191" t="s">
        <v>153</v>
      </c>
      <c r="C12" s="146" t="s">
        <v>157</v>
      </c>
      <c r="D12" s="146"/>
      <c r="E12" s="146"/>
      <c r="F12" s="192"/>
      <c r="H12" s="191" t="s">
        <v>141</v>
      </c>
      <c r="I12" s="233" t="s">
        <v>137</v>
      </c>
      <c r="J12" s="237"/>
      <c r="L12" s="193">
        <f t="shared" si="0"/>
        <v>0</v>
      </c>
      <c r="M12" s="194">
        <f t="shared" si="1"/>
        <v>0</v>
      </c>
      <c r="N12" s="194">
        <f t="shared" si="2"/>
        <v>0</v>
      </c>
      <c r="O12" s="194">
        <f t="shared" si="3"/>
        <v>0</v>
      </c>
      <c r="P12" s="194">
        <f t="shared" si="4"/>
        <v>0</v>
      </c>
    </row>
    <row r="13" spans="2:17" ht="12.95">
      <c r="B13" s="191" t="s">
        <v>153</v>
      </c>
      <c r="C13" s="146" t="s">
        <v>157</v>
      </c>
      <c r="D13" s="146"/>
      <c r="E13" s="146"/>
      <c r="F13" s="192"/>
      <c r="H13" s="191" t="s">
        <v>141</v>
      </c>
      <c r="I13" s="233" t="s">
        <v>137</v>
      </c>
      <c r="J13" s="237"/>
      <c r="L13" s="193">
        <f t="shared" si="0"/>
        <v>0</v>
      </c>
      <c r="M13" s="194">
        <f t="shared" si="1"/>
        <v>0</v>
      </c>
      <c r="N13" s="194">
        <f t="shared" si="2"/>
        <v>0</v>
      </c>
      <c r="O13" s="194">
        <f t="shared" si="3"/>
        <v>0</v>
      </c>
      <c r="P13" s="194">
        <f t="shared" si="4"/>
        <v>0</v>
      </c>
    </row>
    <row r="14" spans="2:17" ht="12.95">
      <c r="B14" s="191" t="s">
        <v>153</v>
      </c>
      <c r="C14" s="146" t="s">
        <v>157</v>
      </c>
      <c r="D14" s="146"/>
      <c r="E14" s="146"/>
      <c r="F14" s="192"/>
      <c r="H14" s="191" t="s">
        <v>141</v>
      </c>
      <c r="I14" s="233" t="s">
        <v>137</v>
      </c>
      <c r="J14" s="237"/>
      <c r="L14" s="193">
        <f t="shared" si="0"/>
        <v>0</v>
      </c>
      <c r="M14" s="194">
        <f t="shared" si="1"/>
        <v>0</v>
      </c>
      <c r="N14" s="194">
        <f t="shared" si="2"/>
        <v>0</v>
      </c>
      <c r="O14" s="194">
        <f t="shared" si="3"/>
        <v>0</v>
      </c>
      <c r="P14" s="194">
        <f t="shared" si="4"/>
        <v>0</v>
      </c>
    </row>
    <row r="15" spans="2:17" ht="12.95">
      <c r="B15" s="191" t="s">
        <v>153</v>
      </c>
      <c r="C15" s="146" t="s">
        <v>157</v>
      </c>
      <c r="D15" s="146"/>
      <c r="E15" s="146"/>
      <c r="F15" s="192"/>
      <c r="H15" s="191" t="s">
        <v>141</v>
      </c>
      <c r="I15" s="233" t="s">
        <v>137</v>
      </c>
      <c r="J15" s="237"/>
      <c r="L15" s="193">
        <f t="shared" si="0"/>
        <v>0</v>
      </c>
      <c r="M15" s="194">
        <f t="shared" si="1"/>
        <v>0</v>
      </c>
      <c r="N15" s="194">
        <f t="shared" si="2"/>
        <v>0</v>
      </c>
      <c r="O15" s="194">
        <f t="shared" si="3"/>
        <v>0</v>
      </c>
      <c r="P15" s="194">
        <f t="shared" si="4"/>
        <v>0</v>
      </c>
    </row>
    <row r="16" spans="2:17" ht="12.95">
      <c r="B16" s="191" t="s">
        <v>153</v>
      </c>
      <c r="C16" s="146" t="s">
        <v>157</v>
      </c>
      <c r="D16" s="146"/>
      <c r="E16" s="146"/>
      <c r="F16" s="192"/>
      <c r="H16" s="191" t="s">
        <v>141</v>
      </c>
      <c r="I16" s="233" t="s">
        <v>137</v>
      </c>
      <c r="J16" s="237"/>
      <c r="L16" s="193">
        <f t="shared" si="0"/>
        <v>0</v>
      </c>
      <c r="M16" s="194">
        <f t="shared" si="1"/>
        <v>0</v>
      </c>
      <c r="N16" s="194">
        <f t="shared" si="2"/>
        <v>0</v>
      </c>
      <c r="O16" s="194">
        <f t="shared" si="3"/>
        <v>0</v>
      </c>
      <c r="P16" s="194">
        <f t="shared" si="4"/>
        <v>0</v>
      </c>
    </row>
    <row r="17" spans="2:16" ht="12.95">
      <c r="B17" s="191" t="s">
        <v>153</v>
      </c>
      <c r="C17" s="146" t="s">
        <v>157</v>
      </c>
      <c r="D17" s="146"/>
      <c r="E17" s="146"/>
      <c r="F17" s="192"/>
      <c r="H17" s="191" t="s">
        <v>141</v>
      </c>
      <c r="I17" s="233" t="s">
        <v>137</v>
      </c>
      <c r="J17" s="237"/>
      <c r="L17" s="193">
        <f t="shared" si="0"/>
        <v>0</v>
      </c>
      <c r="M17" s="194">
        <f t="shared" si="1"/>
        <v>0</v>
      </c>
      <c r="N17" s="194">
        <f t="shared" si="2"/>
        <v>0</v>
      </c>
      <c r="O17" s="194">
        <f t="shared" si="3"/>
        <v>0</v>
      </c>
      <c r="P17" s="194">
        <f t="shared" si="4"/>
        <v>0</v>
      </c>
    </row>
    <row r="18" spans="2:16" ht="12.95">
      <c r="B18" s="191" t="s">
        <v>153</v>
      </c>
      <c r="C18" s="146" t="s">
        <v>157</v>
      </c>
      <c r="D18" s="146"/>
      <c r="E18" s="146"/>
      <c r="F18" s="192"/>
      <c r="H18" s="191" t="s">
        <v>141</v>
      </c>
      <c r="I18" s="233" t="s">
        <v>137</v>
      </c>
      <c r="J18" s="237"/>
      <c r="L18" s="193">
        <f t="shared" si="0"/>
        <v>0</v>
      </c>
      <c r="M18" s="194">
        <f t="shared" si="1"/>
        <v>0</v>
      </c>
      <c r="N18" s="194">
        <f t="shared" si="2"/>
        <v>0</v>
      </c>
      <c r="O18" s="194">
        <f t="shared" si="3"/>
        <v>0</v>
      </c>
      <c r="P18" s="194">
        <f t="shared" si="4"/>
        <v>0</v>
      </c>
    </row>
    <row r="19" spans="2:16" ht="12.95">
      <c r="B19" s="191" t="s">
        <v>153</v>
      </c>
      <c r="C19" s="146" t="s">
        <v>157</v>
      </c>
      <c r="D19" s="146"/>
      <c r="E19" s="146"/>
      <c r="F19" s="192"/>
      <c r="H19" s="191" t="s">
        <v>141</v>
      </c>
      <c r="I19" s="233" t="s">
        <v>137</v>
      </c>
      <c r="J19" s="237"/>
      <c r="L19" s="193">
        <f t="shared" si="0"/>
        <v>0</v>
      </c>
      <c r="M19" s="194">
        <f t="shared" si="1"/>
        <v>0</v>
      </c>
      <c r="N19" s="194">
        <f t="shared" si="2"/>
        <v>0</v>
      </c>
      <c r="O19" s="194">
        <f t="shared" si="3"/>
        <v>0</v>
      </c>
      <c r="P19" s="194">
        <f t="shared" si="4"/>
        <v>0</v>
      </c>
    </row>
    <row r="20" spans="2:16" ht="12.95">
      <c r="B20" s="191" t="s">
        <v>153</v>
      </c>
      <c r="C20" s="146" t="s">
        <v>157</v>
      </c>
      <c r="D20" s="146"/>
      <c r="E20" s="146"/>
      <c r="F20" s="192"/>
      <c r="H20" s="191" t="s">
        <v>141</v>
      </c>
      <c r="I20" s="233" t="s">
        <v>137</v>
      </c>
      <c r="J20" s="237"/>
      <c r="L20" s="193">
        <f t="shared" si="0"/>
        <v>0</v>
      </c>
      <c r="M20" s="194">
        <f t="shared" si="1"/>
        <v>0</v>
      </c>
      <c r="N20" s="194">
        <f t="shared" si="2"/>
        <v>0</v>
      </c>
      <c r="O20" s="194">
        <f t="shared" si="3"/>
        <v>0</v>
      </c>
      <c r="P20" s="194">
        <f t="shared" si="4"/>
        <v>0</v>
      </c>
    </row>
    <row r="21" spans="2:16" ht="12.95">
      <c r="B21" s="191" t="s">
        <v>153</v>
      </c>
      <c r="C21" s="146" t="s">
        <v>157</v>
      </c>
      <c r="D21" s="146"/>
      <c r="E21" s="146"/>
      <c r="F21" s="192"/>
      <c r="H21" s="191" t="s">
        <v>141</v>
      </c>
      <c r="I21" s="233" t="s">
        <v>137</v>
      </c>
      <c r="J21" s="237"/>
      <c r="L21" s="193">
        <f t="shared" si="0"/>
        <v>0</v>
      </c>
      <c r="M21" s="194">
        <f t="shared" si="1"/>
        <v>0</v>
      </c>
      <c r="N21" s="194">
        <f t="shared" si="2"/>
        <v>0</v>
      </c>
      <c r="O21" s="194">
        <f t="shared" si="3"/>
        <v>0</v>
      </c>
      <c r="P21" s="194">
        <f t="shared" si="4"/>
        <v>0</v>
      </c>
    </row>
    <row r="22" spans="2:16" ht="12.95">
      <c r="B22" s="191" t="s">
        <v>153</v>
      </c>
      <c r="C22" s="146" t="s">
        <v>157</v>
      </c>
      <c r="D22" s="146"/>
      <c r="E22" s="146"/>
      <c r="F22" s="192"/>
      <c r="H22" s="191" t="s">
        <v>141</v>
      </c>
      <c r="I22" s="233" t="s">
        <v>137</v>
      </c>
      <c r="J22" s="237"/>
      <c r="L22" s="193">
        <f t="shared" si="0"/>
        <v>0</v>
      </c>
      <c r="M22" s="194">
        <f t="shared" si="1"/>
        <v>0</v>
      </c>
      <c r="N22" s="194">
        <f t="shared" si="2"/>
        <v>0</v>
      </c>
      <c r="O22" s="194">
        <f t="shared" si="3"/>
        <v>0</v>
      </c>
      <c r="P22" s="194">
        <f t="shared" si="4"/>
        <v>0</v>
      </c>
    </row>
    <row r="23" spans="2:16" ht="12.95">
      <c r="B23" s="191" t="s">
        <v>153</v>
      </c>
      <c r="C23" s="146" t="s">
        <v>157</v>
      </c>
      <c r="D23" s="146"/>
      <c r="E23" s="146"/>
      <c r="F23" s="192"/>
      <c r="H23" s="191" t="s">
        <v>141</v>
      </c>
      <c r="I23" s="233" t="s">
        <v>137</v>
      </c>
      <c r="J23" s="237"/>
      <c r="L23" s="193">
        <f t="shared" si="0"/>
        <v>0</v>
      </c>
      <c r="M23" s="194">
        <f t="shared" si="1"/>
        <v>0</v>
      </c>
      <c r="N23" s="194">
        <f t="shared" si="2"/>
        <v>0</v>
      </c>
      <c r="O23" s="194">
        <f t="shared" si="3"/>
        <v>0</v>
      </c>
      <c r="P23" s="194">
        <f t="shared" si="4"/>
        <v>0</v>
      </c>
    </row>
    <row r="24" spans="2:16" ht="12.95">
      <c r="B24" s="191" t="s">
        <v>153</v>
      </c>
      <c r="C24" s="146" t="s">
        <v>157</v>
      </c>
      <c r="D24" s="146"/>
      <c r="E24" s="146"/>
      <c r="F24" s="192"/>
      <c r="H24" s="191" t="s">
        <v>141</v>
      </c>
      <c r="I24" s="233" t="s">
        <v>137</v>
      </c>
      <c r="J24" s="237"/>
      <c r="L24" s="193">
        <f t="shared" si="0"/>
        <v>0</v>
      </c>
      <c r="M24" s="194">
        <f t="shared" si="1"/>
        <v>0</v>
      </c>
      <c r="N24" s="194">
        <f t="shared" si="2"/>
        <v>0</v>
      </c>
      <c r="O24" s="194">
        <f t="shared" si="3"/>
        <v>0</v>
      </c>
      <c r="P24" s="194">
        <f t="shared" si="4"/>
        <v>0</v>
      </c>
    </row>
    <row r="25" spans="2:16" ht="12.95">
      <c r="B25" s="191" t="s">
        <v>153</v>
      </c>
      <c r="C25" s="146" t="s">
        <v>157</v>
      </c>
      <c r="D25" s="146"/>
      <c r="E25" s="146"/>
      <c r="F25" s="192"/>
      <c r="H25" s="191" t="s">
        <v>141</v>
      </c>
      <c r="I25" s="233" t="s">
        <v>137</v>
      </c>
      <c r="J25" s="237"/>
      <c r="L25" s="193">
        <f t="shared" si="0"/>
        <v>0</v>
      </c>
      <c r="M25" s="194">
        <f t="shared" si="1"/>
        <v>0</v>
      </c>
      <c r="N25" s="194">
        <f t="shared" si="2"/>
        <v>0</v>
      </c>
      <c r="O25" s="194">
        <f t="shared" si="3"/>
        <v>0</v>
      </c>
      <c r="P25" s="194">
        <f t="shared" si="4"/>
        <v>0</v>
      </c>
    </row>
    <row r="26" spans="2:16" ht="12.95">
      <c r="B26" s="191" t="s">
        <v>153</v>
      </c>
      <c r="C26" s="146" t="s">
        <v>157</v>
      </c>
      <c r="D26" s="146"/>
      <c r="E26" s="146"/>
      <c r="F26" s="192"/>
      <c r="H26" s="191" t="s">
        <v>141</v>
      </c>
      <c r="I26" s="233" t="s">
        <v>137</v>
      </c>
      <c r="J26" s="237"/>
      <c r="L26" s="193">
        <f t="shared" si="0"/>
        <v>0</v>
      </c>
      <c r="M26" s="194">
        <f t="shared" si="1"/>
        <v>0</v>
      </c>
      <c r="N26" s="194">
        <f t="shared" si="2"/>
        <v>0</v>
      </c>
      <c r="O26" s="194">
        <f t="shared" si="3"/>
        <v>0</v>
      </c>
      <c r="P26" s="194">
        <f t="shared" si="4"/>
        <v>0</v>
      </c>
    </row>
    <row r="27" spans="2:16" ht="12.95">
      <c r="B27" s="191" t="s">
        <v>153</v>
      </c>
      <c r="C27" s="146" t="s">
        <v>157</v>
      </c>
      <c r="D27" s="146"/>
      <c r="E27" s="146"/>
      <c r="F27" s="192"/>
      <c r="H27" s="191" t="s">
        <v>141</v>
      </c>
      <c r="I27" s="233" t="s">
        <v>137</v>
      </c>
      <c r="J27" s="237"/>
      <c r="L27" s="193">
        <f t="shared" si="0"/>
        <v>0</v>
      </c>
      <c r="M27" s="194">
        <f t="shared" si="1"/>
        <v>0</v>
      </c>
      <c r="N27" s="194">
        <f t="shared" si="2"/>
        <v>0</v>
      </c>
      <c r="O27" s="194">
        <f t="shared" si="3"/>
        <v>0</v>
      </c>
      <c r="P27" s="194">
        <f t="shared" si="4"/>
        <v>0</v>
      </c>
    </row>
    <row r="28" spans="2:16" ht="12.95">
      <c r="B28" s="191" t="s">
        <v>153</v>
      </c>
      <c r="C28" s="146" t="s">
        <v>157</v>
      </c>
      <c r="D28" s="146"/>
      <c r="E28" s="146"/>
      <c r="F28" s="192"/>
      <c r="H28" s="191" t="s">
        <v>141</v>
      </c>
      <c r="I28" s="233" t="s">
        <v>137</v>
      </c>
      <c r="J28" s="237"/>
      <c r="L28" s="193">
        <f t="shared" si="0"/>
        <v>0</v>
      </c>
      <c r="M28" s="194">
        <f t="shared" si="1"/>
        <v>0</v>
      </c>
      <c r="N28" s="194">
        <f t="shared" si="2"/>
        <v>0</v>
      </c>
      <c r="O28" s="194">
        <f t="shared" si="3"/>
        <v>0</v>
      </c>
      <c r="P28" s="194">
        <f t="shared" si="4"/>
        <v>0</v>
      </c>
    </row>
    <row r="29" spans="2:16" ht="12.95">
      <c r="B29" s="191" t="s">
        <v>153</v>
      </c>
      <c r="C29" s="146" t="s">
        <v>157</v>
      </c>
      <c r="D29" s="146"/>
      <c r="E29" s="146"/>
      <c r="F29" s="192"/>
      <c r="H29" s="191" t="s">
        <v>141</v>
      </c>
      <c r="I29" s="233" t="s">
        <v>137</v>
      </c>
      <c r="J29" s="237"/>
      <c r="L29" s="193">
        <f t="shared" si="0"/>
        <v>0</v>
      </c>
      <c r="M29" s="194">
        <f t="shared" si="1"/>
        <v>0</v>
      </c>
      <c r="N29" s="194">
        <f t="shared" si="2"/>
        <v>0</v>
      </c>
      <c r="O29" s="194">
        <f t="shared" si="3"/>
        <v>0</v>
      </c>
      <c r="P29" s="194">
        <f t="shared" si="4"/>
        <v>0</v>
      </c>
    </row>
    <row r="30" spans="2:16" ht="12.95">
      <c r="B30" s="191" t="s">
        <v>153</v>
      </c>
      <c r="C30" s="146" t="s">
        <v>157</v>
      </c>
      <c r="D30" s="146"/>
      <c r="E30" s="146"/>
      <c r="F30" s="192"/>
      <c r="H30" s="191" t="s">
        <v>141</v>
      </c>
      <c r="I30" s="233" t="s">
        <v>137</v>
      </c>
      <c r="J30" s="237"/>
      <c r="L30" s="193">
        <f t="shared" si="0"/>
        <v>0</v>
      </c>
      <c r="M30" s="194">
        <f t="shared" si="1"/>
        <v>0</v>
      </c>
      <c r="N30" s="194">
        <f t="shared" si="2"/>
        <v>0</v>
      </c>
      <c r="O30" s="194">
        <f t="shared" si="3"/>
        <v>0</v>
      </c>
      <c r="P30" s="194">
        <f t="shared" si="4"/>
        <v>0</v>
      </c>
    </row>
    <row r="31" spans="2:16" ht="12.95">
      <c r="B31" s="191" t="s">
        <v>153</v>
      </c>
      <c r="C31" s="146" t="s">
        <v>157</v>
      </c>
      <c r="D31" s="146"/>
      <c r="E31" s="146"/>
      <c r="F31" s="192"/>
      <c r="H31" s="191" t="s">
        <v>141</v>
      </c>
      <c r="I31" s="233" t="s">
        <v>137</v>
      </c>
      <c r="J31" s="237"/>
      <c r="L31" s="193">
        <f t="shared" si="0"/>
        <v>0</v>
      </c>
      <c r="M31" s="194">
        <f t="shared" si="1"/>
        <v>0</v>
      </c>
      <c r="N31" s="194">
        <f t="shared" si="2"/>
        <v>0</v>
      </c>
      <c r="O31" s="194">
        <f t="shared" si="3"/>
        <v>0</v>
      </c>
      <c r="P31" s="194">
        <f t="shared" si="4"/>
        <v>0</v>
      </c>
    </row>
    <row r="32" spans="2:16" ht="12.95">
      <c r="B32" s="191" t="s">
        <v>153</v>
      </c>
      <c r="C32" s="146" t="s">
        <v>157</v>
      </c>
      <c r="D32" s="146"/>
      <c r="E32" s="146"/>
      <c r="F32" s="192"/>
      <c r="H32" s="191" t="s">
        <v>141</v>
      </c>
      <c r="I32" s="233" t="s">
        <v>137</v>
      </c>
      <c r="J32" s="237"/>
      <c r="L32" s="193">
        <f t="shared" si="0"/>
        <v>0</v>
      </c>
      <c r="M32" s="194">
        <f t="shared" si="1"/>
        <v>0</v>
      </c>
      <c r="N32" s="194">
        <f t="shared" si="2"/>
        <v>0</v>
      </c>
      <c r="O32" s="194">
        <f t="shared" si="3"/>
        <v>0</v>
      </c>
      <c r="P32" s="194">
        <f t="shared" si="4"/>
        <v>0</v>
      </c>
    </row>
    <row r="33" spans="2:16" ht="12.95">
      <c r="B33" s="191" t="s">
        <v>153</v>
      </c>
      <c r="C33" s="146" t="s">
        <v>157</v>
      </c>
      <c r="D33" s="146"/>
      <c r="E33" s="146"/>
      <c r="F33" s="192"/>
      <c r="H33" s="191" t="s">
        <v>141</v>
      </c>
      <c r="I33" s="233" t="s">
        <v>137</v>
      </c>
      <c r="J33" s="237"/>
      <c r="L33" s="193">
        <f t="shared" si="0"/>
        <v>0</v>
      </c>
      <c r="M33" s="194">
        <f t="shared" si="1"/>
        <v>0</v>
      </c>
      <c r="N33" s="194">
        <f t="shared" si="2"/>
        <v>0</v>
      </c>
      <c r="O33" s="194">
        <f t="shared" si="3"/>
        <v>0</v>
      </c>
      <c r="P33" s="194">
        <f t="shared" si="4"/>
        <v>0</v>
      </c>
    </row>
    <row r="34" spans="2:16" ht="12.95">
      <c r="B34" s="191" t="s">
        <v>153</v>
      </c>
      <c r="C34" s="146" t="s">
        <v>157</v>
      </c>
      <c r="D34" s="146"/>
      <c r="E34" s="146"/>
      <c r="F34" s="192"/>
      <c r="H34" s="191" t="s">
        <v>141</v>
      </c>
      <c r="I34" s="233" t="s">
        <v>137</v>
      </c>
      <c r="J34" s="237"/>
      <c r="L34" s="193">
        <f t="shared" si="0"/>
        <v>0</v>
      </c>
      <c r="M34" s="194">
        <f t="shared" si="1"/>
        <v>0</v>
      </c>
      <c r="N34" s="194">
        <f t="shared" si="2"/>
        <v>0</v>
      </c>
      <c r="O34" s="194">
        <f t="shared" si="3"/>
        <v>0</v>
      </c>
      <c r="P34" s="194">
        <f t="shared" si="4"/>
        <v>0</v>
      </c>
    </row>
    <row r="35" spans="2:16" ht="12.95">
      <c r="B35" s="191" t="s">
        <v>153</v>
      </c>
      <c r="C35" s="146" t="s">
        <v>157</v>
      </c>
      <c r="D35" s="146"/>
      <c r="E35" s="146"/>
      <c r="F35" s="192"/>
      <c r="H35" s="191" t="s">
        <v>141</v>
      </c>
      <c r="I35" s="233" t="s">
        <v>137</v>
      </c>
      <c r="J35" s="237"/>
      <c r="L35" s="193">
        <f t="shared" si="0"/>
        <v>0</v>
      </c>
      <c r="M35" s="194">
        <f t="shared" si="1"/>
        <v>0</v>
      </c>
      <c r="N35" s="194">
        <f t="shared" si="2"/>
        <v>0</v>
      </c>
      <c r="O35" s="194">
        <f t="shared" si="3"/>
        <v>0</v>
      </c>
      <c r="P35" s="194">
        <f t="shared" si="4"/>
        <v>0</v>
      </c>
    </row>
    <row r="36" spans="2:16" ht="12.95">
      <c r="B36" s="191" t="s">
        <v>153</v>
      </c>
      <c r="C36" s="146" t="s">
        <v>157</v>
      </c>
      <c r="D36" s="146"/>
      <c r="E36" s="146"/>
      <c r="F36" s="192"/>
      <c r="H36" s="191" t="s">
        <v>141</v>
      </c>
      <c r="I36" s="233" t="s">
        <v>137</v>
      </c>
      <c r="J36" s="237"/>
      <c r="L36" s="193">
        <f t="shared" si="0"/>
        <v>0</v>
      </c>
      <c r="M36" s="194">
        <f t="shared" si="1"/>
        <v>0</v>
      </c>
      <c r="N36" s="194">
        <f t="shared" si="2"/>
        <v>0</v>
      </c>
      <c r="O36" s="194">
        <f t="shared" si="3"/>
        <v>0</v>
      </c>
      <c r="P36" s="194">
        <f t="shared" si="4"/>
        <v>0</v>
      </c>
    </row>
    <row r="37" spans="2:16" ht="12.95">
      <c r="B37" s="191" t="s">
        <v>153</v>
      </c>
      <c r="C37" s="146" t="s">
        <v>157</v>
      </c>
      <c r="D37" s="146"/>
      <c r="E37" s="146"/>
      <c r="F37" s="192"/>
      <c r="H37" s="191" t="s">
        <v>141</v>
      </c>
      <c r="I37" s="233" t="s">
        <v>137</v>
      </c>
      <c r="J37" s="237"/>
      <c r="L37" s="193">
        <f t="shared" si="0"/>
        <v>0</v>
      </c>
      <c r="M37" s="194">
        <f t="shared" si="1"/>
        <v>0</v>
      </c>
      <c r="N37" s="194">
        <f t="shared" si="2"/>
        <v>0</v>
      </c>
      <c r="O37" s="194">
        <f t="shared" si="3"/>
        <v>0</v>
      </c>
      <c r="P37" s="194">
        <f t="shared" si="4"/>
        <v>0</v>
      </c>
    </row>
    <row r="38" spans="2:16" ht="12.95">
      <c r="B38" s="191" t="s">
        <v>153</v>
      </c>
      <c r="C38" s="146" t="s">
        <v>157</v>
      </c>
      <c r="D38" s="146"/>
      <c r="E38" s="146"/>
      <c r="F38" s="192"/>
      <c r="H38" s="191" t="s">
        <v>141</v>
      </c>
      <c r="I38" s="233" t="s">
        <v>137</v>
      </c>
      <c r="J38" s="237"/>
      <c r="L38" s="193">
        <f t="shared" si="0"/>
        <v>0</v>
      </c>
      <c r="M38" s="194">
        <f t="shared" si="1"/>
        <v>0</v>
      </c>
      <c r="N38" s="194">
        <f t="shared" si="2"/>
        <v>0</v>
      </c>
      <c r="O38" s="194">
        <f t="shared" si="3"/>
        <v>0</v>
      </c>
      <c r="P38" s="194">
        <f t="shared" si="4"/>
        <v>0</v>
      </c>
    </row>
    <row r="39" spans="2:16" ht="12.95">
      <c r="B39" s="191" t="s">
        <v>153</v>
      </c>
      <c r="C39" s="146" t="s">
        <v>157</v>
      </c>
      <c r="D39" s="146"/>
      <c r="E39" s="146"/>
      <c r="F39" s="192"/>
      <c r="H39" s="191" t="s">
        <v>141</v>
      </c>
      <c r="I39" s="233" t="s">
        <v>137</v>
      </c>
      <c r="J39" s="237"/>
      <c r="L39" s="193">
        <f t="shared" si="0"/>
        <v>0</v>
      </c>
      <c r="M39" s="194">
        <f t="shared" si="1"/>
        <v>0</v>
      </c>
      <c r="N39" s="194">
        <f t="shared" si="2"/>
        <v>0</v>
      </c>
      <c r="O39" s="194">
        <f t="shared" si="3"/>
        <v>0</v>
      </c>
      <c r="P39" s="194">
        <f t="shared" si="4"/>
        <v>0</v>
      </c>
    </row>
    <row r="40" spans="2:16" ht="12.95">
      <c r="B40" s="191" t="s">
        <v>153</v>
      </c>
      <c r="C40" s="146" t="s">
        <v>157</v>
      </c>
      <c r="D40" s="146"/>
      <c r="E40" s="146"/>
      <c r="F40" s="192"/>
      <c r="H40" s="191" t="s">
        <v>141</v>
      </c>
      <c r="I40" s="233" t="s">
        <v>137</v>
      </c>
      <c r="J40" s="237"/>
      <c r="L40" s="193">
        <f t="shared" si="0"/>
        <v>0</v>
      </c>
      <c r="M40" s="194">
        <f t="shared" si="1"/>
        <v>0</v>
      </c>
      <c r="N40" s="194">
        <f t="shared" si="2"/>
        <v>0</v>
      </c>
      <c r="O40" s="194">
        <f t="shared" si="3"/>
        <v>0</v>
      </c>
      <c r="P40" s="194">
        <f t="shared" si="4"/>
        <v>0</v>
      </c>
    </row>
    <row r="41" spans="2:16" ht="12.95">
      <c r="B41" s="191" t="s">
        <v>153</v>
      </c>
      <c r="C41" s="146" t="s">
        <v>157</v>
      </c>
      <c r="D41" s="146"/>
      <c r="E41" s="146"/>
      <c r="F41" s="192"/>
      <c r="H41" s="191" t="s">
        <v>141</v>
      </c>
      <c r="I41" s="233" t="s">
        <v>137</v>
      </c>
      <c r="J41" s="237"/>
      <c r="L41" s="193">
        <f t="shared" si="0"/>
        <v>0</v>
      </c>
      <c r="M41" s="194">
        <f t="shared" si="1"/>
        <v>0</v>
      </c>
      <c r="N41" s="194">
        <f t="shared" si="2"/>
        <v>0</v>
      </c>
      <c r="O41" s="194">
        <f t="shared" si="3"/>
        <v>0</v>
      </c>
      <c r="P41" s="194">
        <f t="shared" si="4"/>
        <v>0</v>
      </c>
    </row>
    <row r="42" spans="2:16" ht="12.95">
      <c r="B42" s="191" t="s">
        <v>153</v>
      </c>
      <c r="C42" s="146" t="s">
        <v>157</v>
      </c>
      <c r="D42" s="146"/>
      <c r="E42" s="146"/>
      <c r="F42" s="192"/>
      <c r="H42" s="191" t="s">
        <v>141</v>
      </c>
      <c r="I42" s="233" t="s">
        <v>137</v>
      </c>
      <c r="J42" s="237"/>
      <c r="L42" s="193">
        <f t="shared" si="0"/>
        <v>0</v>
      </c>
      <c r="M42" s="194">
        <f t="shared" si="1"/>
        <v>0</v>
      </c>
      <c r="N42" s="194">
        <f t="shared" si="2"/>
        <v>0</v>
      </c>
      <c r="O42" s="194">
        <f t="shared" si="3"/>
        <v>0</v>
      </c>
      <c r="P42" s="194">
        <f t="shared" si="4"/>
        <v>0</v>
      </c>
    </row>
    <row r="43" spans="2:16" ht="12.95">
      <c r="B43" s="191" t="s">
        <v>153</v>
      </c>
      <c r="C43" s="146" t="s">
        <v>157</v>
      </c>
      <c r="D43" s="146"/>
      <c r="E43" s="146"/>
      <c r="F43" s="192"/>
      <c r="H43" s="191" t="s">
        <v>141</v>
      </c>
      <c r="I43" s="233" t="s">
        <v>137</v>
      </c>
      <c r="J43" s="237"/>
      <c r="L43" s="193">
        <f t="shared" si="0"/>
        <v>0</v>
      </c>
      <c r="M43" s="194">
        <f t="shared" si="1"/>
        <v>0</v>
      </c>
      <c r="N43" s="194">
        <f t="shared" si="2"/>
        <v>0</v>
      </c>
      <c r="O43" s="194">
        <f t="shared" si="3"/>
        <v>0</v>
      </c>
      <c r="P43" s="194">
        <f t="shared" si="4"/>
        <v>0</v>
      </c>
    </row>
    <row r="44" spans="2:16" ht="12.95">
      <c r="B44" s="191" t="s">
        <v>153</v>
      </c>
      <c r="C44" s="146" t="s">
        <v>157</v>
      </c>
      <c r="D44" s="146"/>
      <c r="E44" s="146"/>
      <c r="F44" s="192"/>
      <c r="H44" s="191" t="s">
        <v>141</v>
      </c>
      <c r="I44" s="233" t="s">
        <v>137</v>
      </c>
      <c r="J44" s="237"/>
      <c r="L44" s="193">
        <f t="shared" si="0"/>
        <v>0</v>
      </c>
      <c r="M44" s="194">
        <f t="shared" si="1"/>
        <v>0</v>
      </c>
      <c r="N44" s="194">
        <f t="shared" si="2"/>
        <v>0</v>
      </c>
      <c r="O44" s="194">
        <f t="shared" si="3"/>
        <v>0</v>
      </c>
      <c r="P44" s="194">
        <f t="shared" si="4"/>
        <v>0</v>
      </c>
    </row>
    <row r="45" spans="2:16" ht="12.95">
      <c r="B45" s="191" t="s">
        <v>153</v>
      </c>
      <c r="C45" s="146" t="s">
        <v>157</v>
      </c>
      <c r="D45" s="146"/>
      <c r="E45" s="146"/>
      <c r="F45" s="192"/>
      <c r="H45" s="191" t="s">
        <v>141</v>
      </c>
      <c r="I45" s="233" t="s">
        <v>137</v>
      </c>
      <c r="J45" s="237"/>
      <c r="L45" s="193">
        <f t="shared" si="0"/>
        <v>0</v>
      </c>
      <c r="M45" s="194">
        <f t="shared" si="1"/>
        <v>0</v>
      </c>
      <c r="N45" s="194">
        <f t="shared" si="2"/>
        <v>0</v>
      </c>
      <c r="O45" s="194">
        <f t="shared" si="3"/>
        <v>0</v>
      </c>
      <c r="P45" s="194">
        <f t="shared" si="4"/>
        <v>0</v>
      </c>
    </row>
    <row r="46" spans="2:16" ht="12.95">
      <c r="B46" s="191" t="s">
        <v>153</v>
      </c>
      <c r="C46" s="146" t="s">
        <v>157</v>
      </c>
      <c r="D46" s="146"/>
      <c r="E46" s="146"/>
      <c r="F46" s="192"/>
      <c r="H46" s="191" t="s">
        <v>141</v>
      </c>
      <c r="I46" s="233" t="s">
        <v>137</v>
      </c>
      <c r="J46" s="237"/>
      <c r="L46" s="193">
        <f t="shared" si="0"/>
        <v>0</v>
      </c>
      <c r="M46" s="194">
        <f t="shared" si="1"/>
        <v>0</v>
      </c>
      <c r="N46" s="194">
        <f t="shared" si="2"/>
        <v>0</v>
      </c>
      <c r="O46" s="194">
        <f t="shared" si="3"/>
        <v>0</v>
      </c>
      <c r="P46" s="194">
        <f t="shared" si="4"/>
        <v>0</v>
      </c>
    </row>
    <row r="47" spans="2:16" ht="12.95">
      <c r="B47" s="191" t="s">
        <v>153</v>
      </c>
      <c r="C47" s="146" t="s">
        <v>157</v>
      </c>
      <c r="D47" s="146"/>
      <c r="E47" s="146"/>
      <c r="F47" s="192"/>
      <c r="H47" s="191" t="s">
        <v>141</v>
      </c>
      <c r="I47" s="233" t="s">
        <v>137</v>
      </c>
      <c r="J47" s="237"/>
      <c r="L47" s="193">
        <f t="shared" si="0"/>
        <v>0</v>
      </c>
      <c r="M47" s="194">
        <f t="shared" si="1"/>
        <v>0</v>
      </c>
      <c r="N47" s="194">
        <f t="shared" si="2"/>
        <v>0</v>
      </c>
      <c r="O47" s="194">
        <f t="shared" si="3"/>
        <v>0</v>
      </c>
      <c r="P47" s="194">
        <f t="shared" si="4"/>
        <v>0</v>
      </c>
    </row>
    <row r="48" spans="2:16" ht="12.95">
      <c r="B48" s="195" t="s">
        <v>153</v>
      </c>
      <c r="C48" s="196" t="s">
        <v>157</v>
      </c>
      <c r="D48" s="196"/>
      <c r="E48" s="196"/>
      <c r="F48" s="197"/>
      <c r="H48" s="195" t="s">
        <v>141</v>
      </c>
      <c r="I48" s="235" t="s">
        <v>137</v>
      </c>
      <c r="J48" s="238"/>
      <c r="L48" s="198">
        <f t="shared" si="0"/>
        <v>0</v>
      </c>
      <c r="M48" s="199">
        <f t="shared" si="1"/>
        <v>0</v>
      </c>
      <c r="N48" s="199">
        <f t="shared" si="2"/>
        <v>0</v>
      </c>
      <c r="O48" s="199">
        <f t="shared" si="3"/>
        <v>0</v>
      </c>
      <c r="P48" s="199">
        <f t="shared" si="4"/>
        <v>0</v>
      </c>
    </row>
    <row r="49" ht="12.95"/>
    <row r="50" ht="12.95"/>
    <row r="51" ht="12.95"/>
    <row r="52" ht="12.95"/>
    <row r="53" ht="12.95"/>
    <row r="54" ht="12.95"/>
    <row r="55" ht="12.95"/>
    <row r="56" ht="12.95"/>
    <row r="57" ht="12.95"/>
    <row r="58" ht="12.95"/>
    <row r="59" ht="12.95"/>
    <row r="60" ht="12.95"/>
    <row r="61" ht="12.95"/>
    <row r="62" ht="12.95"/>
    <row r="63" ht="12.95"/>
    <row r="64" ht="12.95"/>
    <row r="65" ht="12.95"/>
    <row r="66" ht="12.95"/>
    <row r="67" ht="12.95"/>
    <row r="68" ht="12.95"/>
    <row r="69" ht="12.95"/>
    <row r="70" ht="12.95"/>
    <row r="71" ht="12.95"/>
    <row r="72" ht="12.95"/>
    <row r="73" ht="12.95"/>
    <row r="74" ht="12.95"/>
  </sheetData>
  <sheetProtection selectLockedCells="1"/>
  <mergeCells count="6">
    <mergeCell ref="B5:F5"/>
    <mergeCell ref="B4:F4"/>
    <mergeCell ref="H5:I5"/>
    <mergeCell ref="H4:I4"/>
    <mergeCell ref="L4:P4"/>
    <mergeCell ref="L5:P5"/>
  </mergeCells>
  <phoneticPr fontId="1" type="noConversion"/>
  <conditionalFormatting sqref="L8:P48">
    <cfRule type="expression" dxfId="23" priority="87" stopIfTrue="1">
      <formula>I8="Velg tiltak"</formula>
    </cfRule>
    <cfRule type="expression" dxfId="22" priority="88" stopIfTrue="1">
      <formula>I8="Gjenvunnet"</formula>
    </cfRule>
    <cfRule type="expression" dxfId="21" priority="89" stopIfTrue="1">
      <formula>I8="Nytt"</formula>
    </cfRule>
    <cfRule type="expression" dxfId="20" priority="90">
      <formula>I8="Overskudd"</formula>
    </cfRule>
    <cfRule type="expression" dxfId="19" priority="91">
      <formula>I8="Bevart"</formula>
    </cfRule>
    <cfRule type="expression" dxfId="18" priority="92" stopIfTrue="1">
      <formula>I8="Ombruk"</formula>
    </cfRule>
  </conditionalFormatting>
  <pageMargins left="0.7" right="0.7" top="0.75" bottom="0.75" header="0.3" footer="0.3"/>
  <pageSetup paperSize="9" orientation="landscape" horizontalDpi="4294967293"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6833C004-7DCF-4A44-B555-DBB42D028731}">
          <x14:formula1>
            <xm:f>Lists!$B$13:$B$17</xm:f>
          </x14:formula1>
          <xm:sqref>H8:H48</xm:sqref>
        </x14:dataValidation>
        <x14:dataValidation type="list" allowBlank="1" showInputMessage="1" showErrorMessage="1" xr:uid="{B8CA4D76-8558-9C4C-A92F-8BFC80CA8FE7}">
          <x14:formula1>
            <xm:f>Lists!$J$6:$J$15</xm:f>
          </x14:formula1>
          <xm:sqref>C8:C48</xm:sqref>
        </x14:dataValidation>
        <x14:dataValidation type="list" allowBlank="1" showInputMessage="1" showErrorMessage="1" xr:uid="{76C72786-9A9A-4142-B034-EBB669F5A5BD}">
          <x14:formula1>
            <xm:f>Lists!$D$18:$D$29</xm:f>
          </x14:formula1>
          <xm:sqref>I9:J48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0A554-E3D2-964A-BAFD-56D0AD3F057E}">
  <sheetPr>
    <outlinePr summaryBelow="0" summaryRight="0"/>
  </sheetPr>
  <dimension ref="A3:J903"/>
  <sheetViews>
    <sheetView zoomScaleNormal="100" workbookViewId="0"/>
  </sheetViews>
  <sheetFormatPr defaultColWidth="12.7109375" defaultRowHeight="15.95" customHeight="1"/>
  <cols>
    <col min="1" max="1" width="6" style="86" customWidth="1"/>
    <col min="2" max="2" width="14.85546875" style="86" customWidth="1"/>
    <col min="3" max="3" width="3.85546875" style="86" customWidth="1"/>
    <col min="4" max="4" width="18.42578125" style="86" customWidth="1"/>
    <col min="5" max="5" width="3.85546875" style="86" customWidth="1"/>
    <col min="6" max="6" width="18" style="86" customWidth="1"/>
    <col min="7" max="7" width="3.85546875" style="86" customWidth="1"/>
    <col min="8" max="8" width="30.42578125" style="86" customWidth="1"/>
    <col min="9" max="9" width="3.85546875" style="86" customWidth="1"/>
    <col min="10" max="10" width="38.140625" style="86" customWidth="1"/>
    <col min="11" max="11" width="5.140625" style="86" customWidth="1"/>
    <col min="12" max="12" width="31.28515625" style="86" customWidth="1"/>
    <col min="13" max="13" width="23.28515625" style="86" customWidth="1"/>
    <col min="14" max="16384" width="12.7109375" style="86"/>
  </cols>
  <sheetData>
    <row r="3" spans="1:10" ht="33.950000000000003" customHeight="1">
      <c r="B3" s="200" t="s">
        <v>158</v>
      </c>
      <c r="C3" s="201"/>
      <c r="D3" s="201"/>
      <c r="E3" s="202"/>
      <c r="F3" s="202"/>
      <c r="G3" s="202"/>
      <c r="H3" s="203"/>
    </row>
    <row r="4" spans="1:10" ht="15.95" customHeight="1">
      <c r="A4" s="204"/>
      <c r="B4" s="204"/>
    </row>
    <row r="5" spans="1:10" ht="15.95" customHeight="1">
      <c r="A5" s="205"/>
      <c r="B5" s="205"/>
      <c r="C5" s="206"/>
      <c r="D5" s="206"/>
      <c r="E5" s="206"/>
    </row>
    <row r="6" spans="1:10" ht="15.95" customHeight="1">
      <c r="A6" s="205"/>
      <c r="B6" s="207" t="s">
        <v>141</v>
      </c>
      <c r="C6" s="206"/>
      <c r="D6" s="207" t="s">
        <v>141</v>
      </c>
      <c r="E6" s="206"/>
      <c r="F6" s="208" t="s">
        <v>159</v>
      </c>
      <c r="H6" s="208" t="s">
        <v>160</v>
      </c>
      <c r="J6" s="209" t="s">
        <v>161</v>
      </c>
    </row>
    <row r="7" spans="1:10" ht="15.95" customHeight="1">
      <c r="A7" s="210"/>
      <c r="B7" s="211" t="s">
        <v>53</v>
      </c>
      <c r="C7" s="206"/>
      <c r="D7" s="211" t="s">
        <v>67</v>
      </c>
      <c r="E7" s="206"/>
      <c r="F7" s="212" t="s">
        <v>162</v>
      </c>
      <c r="G7" s="205"/>
      <c r="H7" s="213" t="s">
        <v>163</v>
      </c>
      <c r="J7" s="214" t="s">
        <v>164</v>
      </c>
    </row>
    <row r="8" spans="1:10" ht="15.95" customHeight="1">
      <c r="A8" s="210"/>
      <c r="B8" s="211" t="s">
        <v>58</v>
      </c>
      <c r="C8" s="206"/>
      <c r="D8" s="211" t="s">
        <v>115</v>
      </c>
      <c r="E8" s="206"/>
      <c r="F8" s="212" t="s">
        <v>165</v>
      </c>
      <c r="G8" s="205"/>
      <c r="H8" s="213" t="s">
        <v>153</v>
      </c>
      <c r="J8" s="214" t="s">
        <v>166</v>
      </c>
    </row>
    <row r="9" spans="1:10" ht="15.95" customHeight="1">
      <c r="A9" s="210"/>
      <c r="B9" s="211" t="s">
        <v>57</v>
      </c>
      <c r="C9" s="206"/>
      <c r="D9" s="215"/>
      <c r="E9" s="206"/>
      <c r="F9" s="212" t="s">
        <v>114</v>
      </c>
      <c r="G9" s="205"/>
      <c r="H9" s="213" t="s">
        <v>111</v>
      </c>
      <c r="J9" s="214" t="s">
        <v>167</v>
      </c>
    </row>
    <row r="10" spans="1:10" ht="15.95" customHeight="1">
      <c r="A10" s="210"/>
      <c r="B10" s="211" t="s">
        <v>59</v>
      </c>
      <c r="C10" s="206"/>
      <c r="D10" s="206"/>
      <c r="E10" s="206"/>
      <c r="F10" s="212" t="s">
        <v>168</v>
      </c>
      <c r="G10" s="205"/>
      <c r="H10" s="213" t="s">
        <v>169</v>
      </c>
      <c r="J10" s="214" t="s">
        <v>170</v>
      </c>
    </row>
    <row r="11" spans="1:10" ht="15.95" customHeight="1">
      <c r="A11" s="210"/>
      <c r="B11" s="215" t="s">
        <v>60</v>
      </c>
      <c r="C11" s="206"/>
      <c r="D11" s="207" t="s">
        <v>137</v>
      </c>
      <c r="E11" s="206"/>
      <c r="F11" s="212" t="s">
        <v>171</v>
      </c>
      <c r="G11" s="205"/>
      <c r="H11" s="213" t="s">
        <v>134</v>
      </c>
      <c r="J11" s="214" t="s">
        <v>172</v>
      </c>
    </row>
    <row r="12" spans="1:10" ht="15.95" customHeight="1">
      <c r="A12" s="210"/>
      <c r="C12" s="206"/>
      <c r="D12" s="211" t="s">
        <v>122</v>
      </c>
      <c r="E12" s="206"/>
      <c r="F12" s="212" t="s">
        <v>173</v>
      </c>
      <c r="G12" s="205"/>
      <c r="H12" s="213" t="s">
        <v>129</v>
      </c>
      <c r="J12" s="214" t="s">
        <v>174</v>
      </c>
    </row>
    <row r="13" spans="1:10" ht="15.95" customHeight="1">
      <c r="A13" s="210"/>
      <c r="B13" s="207" t="s">
        <v>141</v>
      </c>
      <c r="C13" s="206"/>
      <c r="D13" s="211" t="s">
        <v>116</v>
      </c>
      <c r="E13" s="206"/>
      <c r="F13" s="212" t="s">
        <v>175</v>
      </c>
      <c r="G13" s="205"/>
      <c r="H13" s="213" t="s">
        <v>176</v>
      </c>
      <c r="J13" s="214" t="s">
        <v>177</v>
      </c>
    </row>
    <row r="14" spans="1:10" ht="15.95" customHeight="1">
      <c r="A14" s="210"/>
      <c r="B14" s="211" t="s">
        <v>53</v>
      </c>
      <c r="C14" s="206"/>
      <c r="D14" s="215"/>
      <c r="E14" s="206"/>
      <c r="F14" s="212" t="s">
        <v>178</v>
      </c>
      <c r="G14" s="205"/>
      <c r="H14" s="213" t="s">
        <v>179</v>
      </c>
      <c r="J14" s="214" t="s">
        <v>180</v>
      </c>
    </row>
    <row r="15" spans="1:10" ht="15.95" customHeight="1">
      <c r="A15" s="210"/>
      <c r="B15" s="211" t="s">
        <v>58</v>
      </c>
      <c r="C15" s="206"/>
      <c r="D15" s="216"/>
      <c r="E15" s="206"/>
      <c r="F15" s="212" t="s">
        <v>132</v>
      </c>
      <c r="G15" s="205"/>
      <c r="H15" s="213" t="s">
        <v>118</v>
      </c>
      <c r="J15" s="217" t="s">
        <v>181</v>
      </c>
    </row>
    <row r="16" spans="1:10" ht="15.95" customHeight="1">
      <c r="A16" s="210"/>
      <c r="B16" s="211" t="s">
        <v>59</v>
      </c>
      <c r="D16" s="216"/>
      <c r="E16" s="216"/>
      <c r="F16" s="212" t="s">
        <v>182</v>
      </c>
      <c r="G16" s="205"/>
      <c r="H16" s="213" t="s">
        <v>183</v>
      </c>
    </row>
    <row r="17" spans="1:8" ht="15.95" customHeight="1">
      <c r="A17" s="210"/>
      <c r="B17" s="215" t="s">
        <v>60</v>
      </c>
      <c r="C17" s="205"/>
      <c r="F17" s="212" t="s">
        <v>184</v>
      </c>
      <c r="G17" s="205"/>
      <c r="H17" s="213" t="s">
        <v>185</v>
      </c>
    </row>
    <row r="18" spans="1:8" ht="15.95" customHeight="1">
      <c r="A18" s="210"/>
      <c r="B18" s="210"/>
      <c r="C18" s="205"/>
      <c r="D18" s="207" t="s">
        <v>137</v>
      </c>
      <c r="F18" s="212" t="s">
        <v>186</v>
      </c>
      <c r="G18" s="205"/>
      <c r="H18" s="213" t="s">
        <v>187</v>
      </c>
    </row>
    <row r="19" spans="1:8" ht="15.95" customHeight="1">
      <c r="A19" s="210"/>
      <c r="B19" s="210"/>
      <c r="C19" s="205"/>
      <c r="D19" s="211">
        <v>0.1</v>
      </c>
      <c r="F19" s="212" t="s">
        <v>188</v>
      </c>
      <c r="G19" s="205"/>
      <c r="H19" s="213" t="s">
        <v>189</v>
      </c>
    </row>
    <row r="20" spans="1:8" ht="15.95" customHeight="1">
      <c r="A20" s="210"/>
      <c r="B20" s="210"/>
      <c r="C20" s="205"/>
      <c r="D20" s="211">
        <v>0.2</v>
      </c>
      <c r="F20" s="212" t="s">
        <v>136</v>
      </c>
      <c r="G20" s="205"/>
      <c r="H20" s="213" t="s">
        <v>190</v>
      </c>
    </row>
    <row r="21" spans="1:8" ht="15.95" customHeight="1">
      <c r="A21" s="210"/>
      <c r="B21" s="210"/>
      <c r="C21" s="205"/>
      <c r="D21" s="211">
        <v>0.3</v>
      </c>
      <c r="F21" s="212" t="s">
        <v>191</v>
      </c>
      <c r="G21" s="205"/>
      <c r="H21" s="213" t="s">
        <v>192</v>
      </c>
    </row>
    <row r="22" spans="1:8" ht="15.95" customHeight="1">
      <c r="A22" s="205"/>
      <c r="B22" s="210"/>
      <c r="C22" s="205"/>
      <c r="D22" s="211">
        <v>0.4</v>
      </c>
      <c r="F22" s="212" t="s">
        <v>193</v>
      </c>
      <c r="G22" s="205"/>
      <c r="H22" s="213" t="s">
        <v>194</v>
      </c>
    </row>
    <row r="23" spans="1:8" ht="15.95" customHeight="1">
      <c r="A23" s="210"/>
      <c r="B23" s="205"/>
      <c r="C23" s="205"/>
      <c r="D23" s="211">
        <v>0.5</v>
      </c>
      <c r="F23" s="212" t="s">
        <v>195</v>
      </c>
      <c r="G23" s="205"/>
      <c r="H23" s="213" t="s">
        <v>124</v>
      </c>
    </row>
    <row r="24" spans="1:8" ht="15.95" customHeight="1">
      <c r="A24" s="210"/>
      <c r="B24" s="205"/>
      <c r="C24" s="205"/>
      <c r="D24" s="211">
        <v>0.6</v>
      </c>
      <c r="F24" s="212" t="s">
        <v>196</v>
      </c>
      <c r="G24" s="205"/>
      <c r="H24" s="213" t="s">
        <v>197</v>
      </c>
    </row>
    <row r="25" spans="1:8" ht="15.95" customHeight="1">
      <c r="A25" s="210"/>
      <c r="B25" s="210"/>
      <c r="C25" s="205"/>
      <c r="D25" s="211">
        <v>0.7</v>
      </c>
      <c r="F25" s="212" t="s">
        <v>198</v>
      </c>
      <c r="G25" s="205"/>
      <c r="H25" s="213" t="s">
        <v>199</v>
      </c>
    </row>
    <row r="26" spans="1:8" ht="15.95" customHeight="1">
      <c r="A26" s="210"/>
      <c r="B26" s="210"/>
      <c r="C26" s="205"/>
      <c r="D26" s="211">
        <v>0.8</v>
      </c>
      <c r="F26" s="212" t="s">
        <v>200</v>
      </c>
      <c r="G26" s="205"/>
      <c r="H26" s="213" t="s">
        <v>201</v>
      </c>
    </row>
    <row r="27" spans="1:8" ht="15.95" customHeight="1">
      <c r="A27" s="210"/>
      <c r="B27" s="210"/>
      <c r="C27" s="205"/>
      <c r="D27" s="211">
        <v>0.9</v>
      </c>
      <c r="F27" s="212" t="s">
        <v>202</v>
      </c>
      <c r="G27" s="205"/>
      <c r="H27" s="213" t="s">
        <v>203</v>
      </c>
    </row>
    <row r="28" spans="1:8" ht="15.95" customHeight="1">
      <c r="A28" s="210"/>
      <c r="B28" s="210"/>
      <c r="C28" s="205"/>
      <c r="D28" s="211">
        <v>1</v>
      </c>
      <c r="F28" s="212" t="s">
        <v>204</v>
      </c>
      <c r="G28" s="205"/>
      <c r="H28" s="213" t="s">
        <v>205</v>
      </c>
    </row>
    <row r="29" spans="1:8" ht="15.95" customHeight="1">
      <c r="A29" s="210"/>
      <c r="B29" s="210"/>
      <c r="C29" s="205"/>
      <c r="D29" s="215" t="s">
        <v>71</v>
      </c>
      <c r="F29" s="213" t="s">
        <v>121</v>
      </c>
      <c r="H29" s="213" t="s">
        <v>206</v>
      </c>
    </row>
    <row r="30" spans="1:8" ht="15.95" customHeight="1">
      <c r="A30" s="210"/>
      <c r="B30" s="210"/>
      <c r="C30" s="205"/>
      <c r="F30" s="213" t="s">
        <v>207</v>
      </c>
      <c r="H30" s="213" t="s">
        <v>208</v>
      </c>
    </row>
    <row r="31" spans="1:8" ht="15.95" customHeight="1">
      <c r="A31" s="210"/>
      <c r="B31" s="210"/>
      <c r="C31" s="205"/>
      <c r="F31" s="212" t="s">
        <v>209</v>
      </c>
      <c r="G31" s="205"/>
      <c r="H31" s="213" t="s">
        <v>210</v>
      </c>
    </row>
    <row r="32" spans="1:8" ht="15.95" customHeight="1">
      <c r="A32" s="210"/>
      <c r="B32" s="205"/>
      <c r="C32" s="205"/>
      <c r="F32" s="212" t="s">
        <v>211</v>
      </c>
      <c r="G32" s="205"/>
      <c r="H32" s="213" t="s">
        <v>212</v>
      </c>
    </row>
    <row r="33" spans="1:8" ht="15.95" customHeight="1">
      <c r="A33" s="210"/>
      <c r="B33" s="205"/>
      <c r="C33" s="205"/>
      <c r="F33" s="212" t="s">
        <v>213</v>
      </c>
      <c r="G33" s="205"/>
      <c r="H33" s="213" t="s">
        <v>214</v>
      </c>
    </row>
    <row r="34" spans="1:8" ht="15.95" customHeight="1">
      <c r="A34" s="210"/>
      <c r="B34" s="205"/>
      <c r="C34" s="205"/>
      <c r="F34" s="212" t="s">
        <v>215</v>
      </c>
      <c r="G34" s="205"/>
      <c r="H34" s="213" t="s">
        <v>216</v>
      </c>
    </row>
    <row r="35" spans="1:8" ht="15.95" customHeight="1">
      <c r="A35" s="210"/>
      <c r="B35" s="210"/>
      <c r="C35" s="205"/>
      <c r="F35" s="212" t="s">
        <v>127</v>
      </c>
      <c r="G35" s="205"/>
      <c r="H35" s="218" t="s">
        <v>217</v>
      </c>
    </row>
    <row r="36" spans="1:8" ht="15.95" customHeight="1">
      <c r="A36" s="210"/>
      <c r="B36" s="205"/>
      <c r="C36" s="205"/>
      <c r="F36" s="219" t="s">
        <v>218</v>
      </c>
      <c r="G36" s="205"/>
    </row>
    <row r="37" spans="1:8" ht="15.95" customHeight="1">
      <c r="A37" s="210"/>
      <c r="B37" s="205"/>
      <c r="C37" s="205"/>
    </row>
    <row r="38" spans="1:8" ht="15.95" customHeight="1">
      <c r="A38" s="210"/>
      <c r="B38" s="205"/>
      <c r="C38" s="205"/>
    </row>
    <row r="39" spans="1:8" ht="15.95" customHeight="1">
      <c r="A39" s="210"/>
      <c r="B39" s="210"/>
      <c r="C39" s="205"/>
    </row>
    <row r="40" spans="1:8" ht="15.95" customHeight="1">
      <c r="A40" s="210"/>
      <c r="B40" s="210"/>
      <c r="C40" s="205"/>
      <c r="D40" s="205"/>
      <c r="E40" s="205"/>
    </row>
    <row r="41" spans="1:8" ht="15.95" customHeight="1">
      <c r="A41" s="210"/>
      <c r="B41" s="205"/>
      <c r="C41" s="205"/>
      <c r="D41" s="205"/>
      <c r="E41" s="205"/>
    </row>
    <row r="42" spans="1:8" ht="15.95" customHeight="1">
      <c r="A42" s="210"/>
      <c r="B42" s="205"/>
      <c r="C42" s="205"/>
      <c r="D42" s="205"/>
      <c r="E42" s="205"/>
    </row>
    <row r="43" spans="1:8" ht="15.95" customHeight="1">
      <c r="A43" s="210"/>
      <c r="B43" s="205"/>
      <c r="C43" s="205"/>
      <c r="D43" s="205"/>
      <c r="E43" s="205"/>
    </row>
    <row r="44" spans="1:8" ht="15.95" customHeight="1">
      <c r="A44" s="210"/>
      <c r="B44" s="210"/>
      <c r="C44" s="205"/>
      <c r="D44" s="205"/>
      <c r="E44" s="205"/>
    </row>
    <row r="45" spans="1:8" ht="15.95" customHeight="1">
      <c r="A45" s="210"/>
      <c r="B45" s="210"/>
      <c r="C45" s="205"/>
      <c r="D45" s="205"/>
      <c r="E45" s="205"/>
    </row>
    <row r="46" spans="1:8" ht="15.95" customHeight="1">
      <c r="A46" s="210"/>
      <c r="B46" s="210"/>
      <c r="C46" s="205"/>
      <c r="D46" s="205"/>
      <c r="E46" s="205"/>
    </row>
    <row r="47" spans="1:8" ht="15.95" customHeight="1">
      <c r="A47" s="210"/>
      <c r="B47" s="205"/>
      <c r="C47" s="205"/>
      <c r="D47" s="205"/>
      <c r="E47" s="205"/>
    </row>
    <row r="48" spans="1:8" ht="15.95" customHeight="1">
      <c r="A48" s="210"/>
      <c r="B48" s="210"/>
      <c r="C48" s="205"/>
      <c r="D48" s="205"/>
      <c r="E48" s="205"/>
    </row>
    <row r="49" spans="1:5" ht="15.95" customHeight="1">
      <c r="A49" s="210"/>
      <c r="B49" s="210"/>
      <c r="C49" s="205"/>
      <c r="D49" s="205"/>
      <c r="E49" s="205"/>
    </row>
    <row r="50" spans="1:5" ht="15.95" customHeight="1">
      <c r="A50" s="210"/>
      <c r="B50" s="210"/>
      <c r="C50" s="205"/>
      <c r="D50" s="205"/>
      <c r="E50" s="205"/>
    </row>
    <row r="51" spans="1:5" ht="15.95" customHeight="1">
      <c r="A51" s="210"/>
      <c r="B51" s="210"/>
      <c r="C51" s="205"/>
      <c r="D51" s="205"/>
      <c r="E51" s="205"/>
    </row>
    <row r="52" spans="1:5" ht="15.95" customHeight="1">
      <c r="A52" s="210"/>
      <c r="B52" s="210"/>
      <c r="C52" s="205"/>
      <c r="D52" s="205"/>
      <c r="E52" s="205"/>
    </row>
    <row r="53" spans="1:5" ht="15.95" customHeight="1">
      <c r="A53" s="210"/>
      <c r="B53" s="210"/>
      <c r="C53" s="205"/>
      <c r="D53" s="205"/>
      <c r="E53" s="205"/>
    </row>
    <row r="54" spans="1:5" ht="15.95" customHeight="1">
      <c r="A54" s="205"/>
      <c r="B54" s="210"/>
      <c r="C54" s="205"/>
      <c r="D54" s="205"/>
      <c r="E54" s="205"/>
    </row>
    <row r="55" spans="1:5" ht="15.95" customHeight="1">
      <c r="A55" s="210"/>
      <c r="B55" s="210"/>
      <c r="C55" s="205"/>
      <c r="D55" s="205"/>
      <c r="E55" s="205"/>
    </row>
    <row r="56" spans="1:5" ht="15.95" customHeight="1">
      <c r="A56" s="210"/>
      <c r="B56" s="210"/>
      <c r="C56" s="205"/>
      <c r="D56" s="205"/>
      <c r="E56" s="205"/>
    </row>
    <row r="57" spans="1:5" ht="15.95" customHeight="1">
      <c r="A57" s="210"/>
      <c r="B57" s="210"/>
      <c r="C57" s="205"/>
      <c r="D57" s="205"/>
      <c r="E57" s="205"/>
    </row>
    <row r="58" spans="1:5" ht="15.95" customHeight="1">
      <c r="A58" s="210"/>
      <c r="B58" s="210"/>
      <c r="C58" s="205"/>
      <c r="D58" s="205"/>
      <c r="E58" s="205"/>
    </row>
    <row r="59" spans="1:5" ht="15.95" customHeight="1">
      <c r="A59" s="210"/>
      <c r="B59" s="210"/>
      <c r="C59" s="205"/>
      <c r="D59" s="205"/>
      <c r="E59" s="205"/>
    </row>
    <row r="60" spans="1:5" ht="15.95" customHeight="1">
      <c r="A60" s="210"/>
      <c r="B60" s="210"/>
      <c r="C60" s="205"/>
      <c r="D60" s="205"/>
      <c r="E60" s="205"/>
    </row>
    <row r="61" spans="1:5" ht="15.95" customHeight="1">
      <c r="A61" s="210"/>
      <c r="B61" s="210"/>
      <c r="C61" s="205"/>
      <c r="D61" s="205"/>
      <c r="E61" s="205"/>
    </row>
    <row r="62" spans="1:5" ht="15.95" customHeight="1">
      <c r="A62" s="210"/>
      <c r="B62" s="210"/>
      <c r="C62" s="205"/>
      <c r="D62" s="205"/>
      <c r="E62" s="205"/>
    </row>
    <row r="63" spans="1:5" ht="15.95" customHeight="1">
      <c r="A63" s="210"/>
      <c r="B63" s="210"/>
      <c r="C63" s="205"/>
      <c r="D63" s="205"/>
      <c r="E63" s="205"/>
    </row>
    <row r="64" spans="1:5" ht="15.95" customHeight="1">
      <c r="A64" s="210"/>
      <c r="B64" s="210"/>
      <c r="C64" s="205"/>
      <c r="D64" s="205"/>
      <c r="E64" s="205"/>
    </row>
    <row r="65" spans="1:5" ht="15.95" customHeight="1">
      <c r="A65" s="210"/>
      <c r="B65" s="210"/>
      <c r="C65" s="205"/>
      <c r="D65" s="205"/>
      <c r="E65" s="205"/>
    </row>
    <row r="66" spans="1:5" ht="15.95" customHeight="1">
      <c r="A66" s="210"/>
      <c r="B66" s="210"/>
      <c r="C66" s="205"/>
      <c r="D66" s="205"/>
      <c r="E66" s="205"/>
    </row>
    <row r="67" spans="1:5" ht="15.95" customHeight="1">
      <c r="A67" s="205"/>
      <c r="B67" s="210"/>
      <c r="C67" s="205"/>
      <c r="D67" s="205"/>
      <c r="E67" s="205"/>
    </row>
    <row r="68" spans="1:5" ht="15.95" customHeight="1">
      <c r="A68" s="205"/>
      <c r="B68" s="210"/>
      <c r="C68" s="205"/>
      <c r="D68" s="205"/>
      <c r="E68" s="205"/>
    </row>
    <row r="69" spans="1:5" ht="15.95" customHeight="1">
      <c r="A69" s="210"/>
      <c r="B69" s="210"/>
      <c r="C69" s="205"/>
      <c r="D69" s="205"/>
      <c r="E69" s="205"/>
    </row>
    <row r="70" spans="1:5" ht="15.95" customHeight="1">
      <c r="A70" s="210"/>
      <c r="B70" s="210"/>
      <c r="C70" s="205"/>
      <c r="D70" s="205"/>
      <c r="E70" s="205"/>
    </row>
    <row r="71" spans="1:5" ht="15.95" customHeight="1">
      <c r="A71" s="210"/>
      <c r="B71" s="210"/>
      <c r="C71" s="205"/>
      <c r="D71" s="205"/>
      <c r="E71" s="205"/>
    </row>
    <row r="72" spans="1:5" ht="15.95" customHeight="1">
      <c r="A72" s="210"/>
      <c r="B72" s="210"/>
      <c r="C72" s="205"/>
      <c r="D72" s="205"/>
      <c r="E72" s="205"/>
    </row>
    <row r="73" spans="1:5" ht="15.95" customHeight="1">
      <c r="A73" s="210"/>
      <c r="B73" s="210"/>
      <c r="C73" s="205"/>
      <c r="D73" s="205"/>
      <c r="E73" s="205"/>
    </row>
    <row r="74" spans="1:5" ht="15.95" customHeight="1">
      <c r="A74" s="210"/>
      <c r="B74" s="210"/>
      <c r="C74" s="205"/>
      <c r="D74" s="205"/>
      <c r="E74" s="205"/>
    </row>
    <row r="75" spans="1:5" ht="15.95" customHeight="1">
      <c r="A75" s="210"/>
      <c r="B75" s="210"/>
      <c r="C75" s="205"/>
      <c r="D75" s="205"/>
      <c r="E75" s="205"/>
    </row>
    <row r="76" spans="1:5" ht="15.95" customHeight="1">
      <c r="A76" s="210"/>
      <c r="B76" s="210"/>
      <c r="C76" s="205"/>
      <c r="D76" s="205"/>
      <c r="E76" s="205"/>
    </row>
    <row r="77" spans="1:5" ht="15.95" customHeight="1">
      <c r="A77" s="210"/>
      <c r="B77" s="210"/>
      <c r="C77" s="205"/>
      <c r="D77" s="205"/>
      <c r="E77" s="205"/>
    </row>
    <row r="78" spans="1:5" ht="15.95" customHeight="1">
      <c r="A78" s="210"/>
      <c r="B78" s="210"/>
      <c r="C78" s="205"/>
      <c r="D78" s="205"/>
      <c r="E78" s="205"/>
    </row>
    <row r="79" spans="1:5" ht="15.95" customHeight="1">
      <c r="A79" s="210"/>
      <c r="B79" s="210"/>
      <c r="C79" s="205"/>
      <c r="D79" s="205"/>
      <c r="E79" s="205"/>
    </row>
    <row r="80" spans="1:5" ht="15.95" customHeight="1">
      <c r="A80" s="210"/>
      <c r="B80" s="210"/>
      <c r="C80" s="205"/>
      <c r="D80" s="205"/>
      <c r="E80" s="205"/>
    </row>
    <row r="81" spans="1:5" ht="15.95" customHeight="1">
      <c r="A81" s="205"/>
      <c r="B81" s="210"/>
      <c r="C81" s="205"/>
      <c r="D81" s="205"/>
      <c r="E81" s="205"/>
    </row>
    <row r="82" spans="1:5" ht="15.95" customHeight="1">
      <c r="A82" s="210"/>
      <c r="B82" s="210"/>
      <c r="C82" s="205"/>
      <c r="D82" s="205"/>
      <c r="E82" s="205"/>
    </row>
    <row r="83" spans="1:5" ht="15.95" customHeight="1">
      <c r="A83" s="210"/>
      <c r="B83" s="210"/>
      <c r="C83" s="205"/>
      <c r="D83" s="205"/>
      <c r="E83" s="205"/>
    </row>
    <row r="84" spans="1:5" ht="15.95" customHeight="1">
      <c r="A84" s="210"/>
      <c r="B84" s="210"/>
      <c r="C84" s="205"/>
      <c r="D84" s="205"/>
      <c r="E84" s="205"/>
    </row>
    <row r="85" spans="1:5" ht="15.95" customHeight="1">
      <c r="A85" s="210"/>
      <c r="B85" s="210"/>
      <c r="C85" s="205"/>
      <c r="D85" s="205"/>
      <c r="E85" s="205"/>
    </row>
    <row r="86" spans="1:5" ht="15.95" customHeight="1">
      <c r="A86" s="210"/>
      <c r="B86" s="210"/>
      <c r="C86" s="205"/>
      <c r="D86" s="205"/>
      <c r="E86" s="205"/>
    </row>
    <row r="87" spans="1:5" ht="15.95" customHeight="1">
      <c r="A87" s="210"/>
      <c r="B87" s="210"/>
      <c r="C87" s="205"/>
      <c r="D87" s="205"/>
      <c r="E87" s="205"/>
    </row>
    <row r="88" spans="1:5" ht="15.95" customHeight="1">
      <c r="A88" s="210"/>
      <c r="B88" s="210"/>
      <c r="C88" s="205"/>
      <c r="D88" s="205"/>
      <c r="E88" s="205"/>
    </row>
    <row r="89" spans="1:5" ht="15.95" customHeight="1">
      <c r="A89" s="210"/>
      <c r="B89" s="210"/>
      <c r="C89" s="205"/>
      <c r="D89" s="205"/>
      <c r="E89" s="205"/>
    </row>
    <row r="90" spans="1:5" ht="15.95" customHeight="1">
      <c r="A90" s="210"/>
      <c r="B90" s="205"/>
      <c r="C90" s="205"/>
      <c r="D90" s="205"/>
      <c r="E90" s="205"/>
    </row>
    <row r="91" spans="1:5" ht="15.95" customHeight="1">
      <c r="A91" s="210"/>
      <c r="B91" s="205"/>
      <c r="C91" s="205"/>
      <c r="D91" s="205"/>
      <c r="E91" s="205"/>
    </row>
    <row r="92" spans="1:5" ht="15.95" customHeight="1">
      <c r="A92" s="210"/>
      <c r="B92" s="210"/>
      <c r="C92" s="205"/>
      <c r="D92" s="205"/>
      <c r="E92" s="205"/>
    </row>
    <row r="93" spans="1:5" ht="15.95" customHeight="1">
      <c r="A93" s="210"/>
      <c r="B93" s="210"/>
      <c r="C93" s="205"/>
      <c r="D93" s="205"/>
      <c r="E93" s="205"/>
    </row>
    <row r="94" spans="1:5" ht="15.95" customHeight="1">
      <c r="A94" s="210"/>
      <c r="B94" s="210"/>
      <c r="C94" s="205"/>
      <c r="D94" s="205"/>
      <c r="E94" s="205"/>
    </row>
    <row r="95" spans="1:5" ht="15.95" customHeight="1">
      <c r="A95" s="210"/>
      <c r="B95" s="210"/>
      <c r="C95" s="205"/>
      <c r="D95" s="205"/>
      <c r="E95" s="205"/>
    </row>
    <row r="96" spans="1:5" ht="15.95" customHeight="1">
      <c r="A96" s="210"/>
      <c r="B96" s="210"/>
      <c r="C96" s="205"/>
      <c r="D96" s="205"/>
      <c r="E96" s="205"/>
    </row>
    <row r="97" spans="1:5" ht="15.95" customHeight="1">
      <c r="A97" s="205"/>
      <c r="B97" s="210"/>
      <c r="C97" s="205"/>
      <c r="D97" s="205"/>
      <c r="E97" s="205"/>
    </row>
    <row r="98" spans="1:5" ht="15.95" customHeight="1">
      <c r="A98" s="205"/>
      <c r="B98" s="205"/>
      <c r="C98" s="205"/>
      <c r="D98" s="205"/>
      <c r="E98" s="205"/>
    </row>
    <row r="99" spans="1:5" ht="15.95" customHeight="1">
      <c r="A99" s="210"/>
      <c r="B99" s="210"/>
      <c r="C99" s="205"/>
      <c r="D99" s="205"/>
      <c r="E99" s="205"/>
    </row>
    <row r="100" spans="1:5" ht="15.95" customHeight="1">
      <c r="A100" s="210"/>
      <c r="B100" s="210"/>
      <c r="C100" s="205"/>
      <c r="D100" s="205"/>
      <c r="E100" s="205"/>
    </row>
    <row r="101" spans="1:5" ht="15.95" customHeight="1">
      <c r="A101" s="210"/>
      <c r="B101" s="210"/>
      <c r="C101" s="205"/>
      <c r="D101" s="205"/>
      <c r="E101" s="205"/>
    </row>
    <row r="102" spans="1:5" ht="15.95" customHeight="1">
      <c r="A102" s="210"/>
      <c r="B102" s="210"/>
      <c r="C102" s="205"/>
      <c r="D102" s="205"/>
      <c r="E102" s="205"/>
    </row>
    <row r="103" spans="1:5" ht="15.95" customHeight="1">
      <c r="A103" s="210"/>
      <c r="B103" s="210"/>
      <c r="C103" s="205"/>
      <c r="D103" s="205"/>
      <c r="E103" s="205"/>
    </row>
    <row r="104" spans="1:5" ht="15.95" customHeight="1">
      <c r="A104" s="210"/>
      <c r="B104" s="205"/>
      <c r="C104" s="205"/>
      <c r="D104" s="205"/>
      <c r="E104" s="205"/>
    </row>
    <row r="105" spans="1:5" ht="15.95" customHeight="1">
      <c r="A105" s="210"/>
      <c r="B105" s="210"/>
      <c r="C105" s="205"/>
      <c r="D105" s="205"/>
      <c r="E105" s="205"/>
    </row>
    <row r="106" spans="1:5" ht="15.95" customHeight="1">
      <c r="A106" s="210"/>
      <c r="B106" s="210"/>
      <c r="C106" s="205"/>
      <c r="D106" s="205"/>
      <c r="E106" s="205"/>
    </row>
    <row r="107" spans="1:5" ht="15.95" customHeight="1">
      <c r="A107" s="210"/>
      <c r="B107" s="210"/>
      <c r="C107" s="205"/>
      <c r="D107" s="205"/>
      <c r="E107" s="205"/>
    </row>
    <row r="108" spans="1:5" ht="15.95" customHeight="1">
      <c r="A108" s="210"/>
      <c r="B108" s="210"/>
      <c r="C108" s="205"/>
      <c r="D108" s="205"/>
      <c r="E108" s="205"/>
    </row>
    <row r="109" spans="1:5" ht="15.95" customHeight="1">
      <c r="A109" s="210"/>
      <c r="B109" s="210"/>
      <c r="C109" s="205"/>
      <c r="D109" s="205"/>
      <c r="E109" s="205"/>
    </row>
    <row r="110" spans="1:5" ht="15.95" customHeight="1">
      <c r="A110" s="210"/>
      <c r="B110" s="205"/>
      <c r="C110" s="205"/>
      <c r="D110" s="205"/>
      <c r="E110" s="205"/>
    </row>
    <row r="111" spans="1:5" ht="15.95" customHeight="1">
      <c r="A111" s="210"/>
      <c r="B111" s="210"/>
      <c r="C111" s="205"/>
      <c r="D111" s="205"/>
      <c r="E111" s="205"/>
    </row>
    <row r="112" spans="1:5" ht="15.95" customHeight="1">
      <c r="A112" s="210"/>
      <c r="B112" s="210"/>
      <c r="C112" s="205"/>
      <c r="D112" s="205"/>
      <c r="E112" s="205"/>
    </row>
    <row r="113" spans="1:5" ht="15.95" customHeight="1">
      <c r="A113" s="210"/>
      <c r="B113" s="210"/>
      <c r="C113" s="205"/>
      <c r="D113" s="205"/>
      <c r="E113" s="205"/>
    </row>
    <row r="114" spans="1:5" ht="15.95" customHeight="1">
      <c r="A114" s="210"/>
      <c r="B114" s="210"/>
      <c r="C114" s="205"/>
      <c r="D114" s="205"/>
      <c r="E114" s="205"/>
    </row>
    <row r="115" spans="1:5" ht="15.95" customHeight="1">
      <c r="A115" s="210"/>
      <c r="B115" s="210"/>
      <c r="C115" s="205"/>
      <c r="D115" s="205"/>
      <c r="E115" s="205"/>
    </row>
    <row r="116" spans="1:5" ht="15.95" customHeight="1">
      <c r="A116" s="210"/>
      <c r="B116" s="210"/>
      <c r="C116" s="205"/>
      <c r="D116" s="205"/>
      <c r="E116" s="205"/>
    </row>
    <row r="117" spans="1:5" ht="15.95" customHeight="1">
      <c r="A117" s="210"/>
      <c r="B117" s="210"/>
      <c r="C117" s="205"/>
      <c r="D117" s="205"/>
      <c r="E117" s="205"/>
    </row>
    <row r="118" spans="1:5" ht="15.95" customHeight="1">
      <c r="A118" s="210"/>
      <c r="B118" s="210"/>
      <c r="C118" s="205"/>
      <c r="D118" s="205"/>
      <c r="E118" s="205"/>
    </row>
    <row r="119" spans="1:5" ht="15.95" customHeight="1">
      <c r="A119" s="210"/>
      <c r="B119" s="210"/>
      <c r="C119" s="205"/>
      <c r="D119" s="205"/>
      <c r="E119" s="205"/>
    </row>
    <row r="120" spans="1:5" ht="15.95" customHeight="1">
      <c r="A120" s="210"/>
      <c r="B120" s="210"/>
      <c r="C120" s="205"/>
      <c r="D120" s="205"/>
      <c r="E120" s="205"/>
    </row>
    <row r="121" spans="1:5" ht="15.95" customHeight="1">
      <c r="A121" s="210"/>
      <c r="B121" s="210"/>
      <c r="C121" s="205"/>
      <c r="D121" s="205"/>
      <c r="E121" s="205"/>
    </row>
    <row r="122" spans="1:5" ht="15.95" customHeight="1">
      <c r="A122" s="210"/>
      <c r="B122" s="210"/>
      <c r="C122" s="205"/>
      <c r="D122" s="205"/>
      <c r="E122" s="205"/>
    </row>
    <row r="123" spans="1:5" ht="15.95" customHeight="1">
      <c r="A123" s="210"/>
      <c r="B123" s="205"/>
      <c r="C123" s="205"/>
      <c r="D123" s="205"/>
      <c r="E123" s="205"/>
    </row>
    <row r="124" spans="1:5" ht="15.95" customHeight="1">
      <c r="A124" s="210"/>
      <c r="B124" s="210"/>
      <c r="C124" s="205"/>
      <c r="D124" s="205"/>
      <c r="E124" s="205"/>
    </row>
    <row r="125" spans="1:5" ht="15.95" customHeight="1">
      <c r="A125" s="210"/>
      <c r="B125" s="205"/>
      <c r="C125" s="205"/>
      <c r="D125" s="205"/>
      <c r="E125" s="205"/>
    </row>
    <row r="126" spans="1:5" ht="15.95" customHeight="1">
      <c r="A126" s="210"/>
      <c r="B126" s="205"/>
      <c r="C126" s="205"/>
      <c r="D126" s="205"/>
      <c r="E126" s="205"/>
    </row>
    <row r="127" spans="1:5" ht="15.95" customHeight="1">
      <c r="A127" s="210"/>
      <c r="B127" s="205"/>
      <c r="C127" s="205"/>
      <c r="D127" s="205"/>
      <c r="E127" s="205"/>
    </row>
    <row r="128" spans="1:5" ht="15.95" customHeight="1">
      <c r="A128" s="210"/>
      <c r="B128" s="205"/>
      <c r="C128" s="205"/>
      <c r="D128" s="205"/>
      <c r="E128" s="205"/>
    </row>
    <row r="129" spans="1:5" ht="15.95" customHeight="1">
      <c r="A129" s="210"/>
      <c r="B129" s="205"/>
      <c r="C129" s="205"/>
      <c r="D129" s="205"/>
      <c r="E129" s="205"/>
    </row>
    <row r="130" spans="1:5" ht="15.95" customHeight="1">
      <c r="A130" s="210"/>
      <c r="B130" s="205"/>
      <c r="C130" s="205"/>
      <c r="D130" s="205"/>
      <c r="E130" s="205"/>
    </row>
    <row r="131" spans="1:5" ht="15.95" customHeight="1">
      <c r="A131" s="205"/>
      <c r="B131" s="205"/>
      <c r="C131" s="205"/>
      <c r="D131" s="205"/>
      <c r="E131" s="205"/>
    </row>
    <row r="132" spans="1:5" ht="15.95" customHeight="1">
      <c r="A132" s="205"/>
      <c r="B132" s="205"/>
      <c r="C132" s="205"/>
      <c r="D132" s="205"/>
      <c r="E132" s="205"/>
    </row>
    <row r="133" spans="1:5" ht="15.95" customHeight="1">
      <c r="A133" s="205"/>
      <c r="B133" s="210"/>
      <c r="C133" s="205"/>
      <c r="D133" s="205"/>
      <c r="E133" s="205"/>
    </row>
    <row r="134" spans="1:5" ht="15.95" customHeight="1">
      <c r="A134" s="210"/>
      <c r="B134" s="205"/>
      <c r="C134" s="205"/>
      <c r="D134" s="205"/>
      <c r="E134" s="205"/>
    </row>
    <row r="135" spans="1:5" ht="15.95" customHeight="1">
      <c r="A135" s="210"/>
      <c r="B135" s="205"/>
      <c r="C135" s="205"/>
      <c r="D135" s="205"/>
      <c r="E135" s="205"/>
    </row>
    <row r="136" spans="1:5" ht="15.95" customHeight="1">
      <c r="A136" s="210"/>
      <c r="B136" s="205"/>
      <c r="C136" s="205"/>
      <c r="D136" s="205"/>
      <c r="E136" s="205"/>
    </row>
    <row r="137" spans="1:5" ht="15.95" customHeight="1">
      <c r="A137" s="210"/>
      <c r="B137" s="205"/>
      <c r="C137" s="205"/>
      <c r="D137" s="205"/>
      <c r="E137" s="205"/>
    </row>
    <row r="138" spans="1:5" ht="15.95" customHeight="1">
      <c r="A138" s="210"/>
      <c r="B138" s="205"/>
      <c r="C138" s="205"/>
      <c r="D138" s="205"/>
      <c r="E138" s="205"/>
    </row>
    <row r="139" spans="1:5" ht="15.95" customHeight="1">
      <c r="A139" s="210"/>
      <c r="B139" s="210"/>
      <c r="C139" s="205"/>
      <c r="D139" s="205"/>
      <c r="E139" s="205"/>
    </row>
    <row r="140" spans="1:5" ht="15.95" customHeight="1">
      <c r="A140" s="210"/>
      <c r="B140" s="210"/>
      <c r="C140" s="205"/>
      <c r="D140" s="205"/>
      <c r="E140" s="205"/>
    </row>
    <row r="141" spans="1:5" ht="15.95" customHeight="1">
      <c r="A141" s="210"/>
      <c r="B141" s="210"/>
      <c r="C141" s="205"/>
      <c r="D141" s="205"/>
      <c r="E141" s="205"/>
    </row>
    <row r="142" spans="1:5" ht="15.95" customHeight="1">
      <c r="A142" s="210"/>
      <c r="B142" s="210"/>
      <c r="C142" s="205"/>
      <c r="D142" s="205"/>
      <c r="E142" s="205"/>
    </row>
    <row r="143" spans="1:5" ht="15.95" customHeight="1">
      <c r="A143" s="210"/>
      <c r="B143" s="210"/>
      <c r="C143" s="205"/>
      <c r="D143" s="205"/>
      <c r="E143" s="205"/>
    </row>
    <row r="144" spans="1:5" ht="15.95" customHeight="1">
      <c r="A144" s="210"/>
      <c r="B144" s="210"/>
      <c r="C144" s="205"/>
      <c r="D144" s="205"/>
      <c r="E144" s="205"/>
    </row>
    <row r="145" spans="1:5" ht="15.95" customHeight="1">
      <c r="A145" s="210"/>
      <c r="B145" s="210"/>
      <c r="C145" s="205"/>
      <c r="D145" s="205"/>
      <c r="E145" s="205"/>
    </row>
    <row r="146" spans="1:5" ht="15.95" customHeight="1">
      <c r="A146" s="210"/>
      <c r="B146" s="210"/>
      <c r="C146" s="205"/>
      <c r="D146" s="205"/>
      <c r="E146" s="205"/>
    </row>
    <row r="147" spans="1:5" ht="15.95" customHeight="1">
      <c r="A147" s="210"/>
      <c r="B147" s="210"/>
      <c r="C147" s="205"/>
      <c r="D147" s="205"/>
      <c r="E147" s="205"/>
    </row>
    <row r="148" spans="1:5" ht="15.95" customHeight="1">
      <c r="A148" s="210"/>
      <c r="B148" s="210"/>
      <c r="C148" s="205"/>
      <c r="D148" s="205"/>
      <c r="E148" s="205"/>
    </row>
    <row r="149" spans="1:5" ht="15.95" customHeight="1">
      <c r="A149" s="210"/>
      <c r="B149" s="210"/>
      <c r="C149" s="205"/>
      <c r="D149" s="205"/>
      <c r="E149" s="205"/>
    </row>
    <row r="150" spans="1:5" ht="15.95" customHeight="1">
      <c r="A150" s="210"/>
      <c r="B150" s="210"/>
      <c r="C150" s="205"/>
      <c r="D150" s="205"/>
      <c r="E150" s="205"/>
    </row>
    <row r="151" spans="1:5" ht="15.95" customHeight="1">
      <c r="A151" s="210"/>
      <c r="B151" s="205"/>
      <c r="C151" s="205"/>
      <c r="D151" s="205"/>
      <c r="E151" s="205"/>
    </row>
    <row r="152" spans="1:5" ht="15.95" customHeight="1">
      <c r="A152" s="210"/>
      <c r="B152" s="210"/>
      <c r="C152" s="205"/>
      <c r="D152" s="205"/>
      <c r="E152" s="205"/>
    </row>
    <row r="153" spans="1:5" ht="15.95" customHeight="1">
      <c r="A153" s="210"/>
      <c r="B153" s="205"/>
      <c r="C153" s="205"/>
      <c r="D153" s="205"/>
      <c r="E153" s="205"/>
    </row>
    <row r="154" spans="1:5" ht="15.95" customHeight="1">
      <c r="A154" s="205"/>
      <c r="B154" s="205"/>
      <c r="C154" s="205"/>
      <c r="D154" s="205"/>
      <c r="E154" s="205"/>
    </row>
    <row r="155" spans="1:5" ht="15.95" customHeight="1">
      <c r="A155" s="210"/>
      <c r="B155" s="205"/>
      <c r="C155" s="205"/>
      <c r="D155" s="205"/>
      <c r="E155" s="205"/>
    </row>
    <row r="156" spans="1:5" ht="15.95" customHeight="1">
      <c r="A156" s="210"/>
      <c r="B156" s="205"/>
      <c r="C156" s="205"/>
      <c r="D156" s="205"/>
      <c r="E156" s="205"/>
    </row>
    <row r="157" spans="1:5" ht="15.95" customHeight="1">
      <c r="A157" s="210"/>
      <c r="B157" s="205"/>
      <c r="C157" s="205"/>
      <c r="D157" s="205"/>
      <c r="E157" s="205"/>
    </row>
    <row r="158" spans="1:5" ht="15.95" customHeight="1">
      <c r="A158" s="210"/>
      <c r="B158" s="210"/>
      <c r="C158" s="205"/>
      <c r="D158" s="205"/>
      <c r="E158" s="205"/>
    </row>
    <row r="159" spans="1:5" ht="15.95" customHeight="1">
      <c r="A159" s="210"/>
      <c r="B159" s="210"/>
      <c r="C159" s="205"/>
      <c r="D159" s="205"/>
      <c r="E159" s="205"/>
    </row>
    <row r="160" spans="1:5" ht="15.95" customHeight="1">
      <c r="A160" s="210"/>
      <c r="B160" s="210"/>
      <c r="C160" s="205"/>
      <c r="D160" s="205"/>
      <c r="E160" s="205"/>
    </row>
    <row r="161" spans="1:5" ht="15.95" customHeight="1">
      <c r="A161" s="210"/>
      <c r="B161" s="210"/>
      <c r="C161" s="205"/>
      <c r="D161" s="205"/>
      <c r="E161" s="205"/>
    </row>
    <row r="162" spans="1:5" ht="15.95" customHeight="1">
      <c r="A162" s="210"/>
      <c r="B162" s="210"/>
      <c r="C162" s="205"/>
      <c r="D162" s="205"/>
      <c r="E162" s="205"/>
    </row>
    <row r="163" spans="1:5" ht="15.95" customHeight="1">
      <c r="A163" s="210"/>
      <c r="B163" s="205"/>
      <c r="C163" s="205"/>
      <c r="D163" s="205"/>
      <c r="E163" s="205"/>
    </row>
    <row r="164" spans="1:5" ht="15.95" customHeight="1">
      <c r="A164" s="210"/>
      <c r="B164" s="205"/>
      <c r="C164" s="205"/>
      <c r="D164" s="205"/>
      <c r="E164" s="205"/>
    </row>
    <row r="165" spans="1:5" ht="15.95" customHeight="1">
      <c r="A165" s="210"/>
      <c r="B165" s="205"/>
      <c r="C165" s="205"/>
      <c r="D165" s="205"/>
      <c r="E165" s="205"/>
    </row>
    <row r="166" spans="1:5" ht="15.95" customHeight="1">
      <c r="A166" s="210"/>
      <c r="B166" s="205"/>
      <c r="C166" s="205"/>
      <c r="D166" s="205"/>
      <c r="E166" s="205"/>
    </row>
    <row r="167" spans="1:5" ht="15.95" customHeight="1">
      <c r="A167" s="210"/>
      <c r="B167" s="210"/>
      <c r="C167" s="205"/>
      <c r="D167" s="205"/>
      <c r="E167" s="205"/>
    </row>
    <row r="168" spans="1:5" ht="15.95" customHeight="1">
      <c r="A168" s="210"/>
      <c r="B168" s="210"/>
      <c r="C168" s="205"/>
      <c r="D168" s="205"/>
      <c r="E168" s="205"/>
    </row>
    <row r="169" spans="1:5" ht="15.95" customHeight="1">
      <c r="A169" s="210"/>
      <c r="B169" s="205"/>
      <c r="C169" s="205"/>
      <c r="D169" s="205"/>
      <c r="E169" s="205"/>
    </row>
    <row r="170" spans="1:5" ht="15.95" customHeight="1">
      <c r="A170" s="210"/>
      <c r="B170" s="205"/>
      <c r="C170" s="205"/>
      <c r="D170" s="205"/>
      <c r="E170" s="205"/>
    </row>
    <row r="171" spans="1:5" ht="15.95" customHeight="1">
      <c r="A171" s="210"/>
      <c r="B171" s="205"/>
      <c r="C171" s="205"/>
      <c r="D171" s="205"/>
      <c r="E171" s="205"/>
    </row>
    <row r="172" spans="1:5" ht="15.95" customHeight="1">
      <c r="A172" s="210"/>
      <c r="B172" s="205"/>
      <c r="C172" s="205"/>
      <c r="D172" s="205"/>
      <c r="E172" s="205"/>
    </row>
    <row r="173" spans="1:5" ht="15.95" customHeight="1">
      <c r="A173" s="205"/>
      <c r="B173" s="210"/>
      <c r="C173" s="205"/>
      <c r="D173" s="205"/>
      <c r="E173" s="205"/>
    </row>
    <row r="174" spans="1:5" ht="15.95" customHeight="1">
      <c r="A174" s="210"/>
      <c r="B174" s="210"/>
      <c r="C174" s="205"/>
      <c r="D174" s="205"/>
      <c r="E174" s="205"/>
    </row>
    <row r="175" spans="1:5" ht="15.95" customHeight="1">
      <c r="A175" s="210"/>
      <c r="B175" s="210"/>
      <c r="C175" s="205"/>
      <c r="D175" s="205"/>
      <c r="E175" s="205"/>
    </row>
    <row r="176" spans="1:5" ht="15.95" customHeight="1">
      <c r="A176" s="210"/>
      <c r="B176" s="210"/>
      <c r="C176" s="205"/>
      <c r="D176" s="205"/>
      <c r="E176" s="205"/>
    </row>
    <row r="177" spans="1:5" ht="15.95" customHeight="1">
      <c r="A177" s="210"/>
      <c r="B177" s="210"/>
      <c r="C177" s="205"/>
      <c r="D177" s="205"/>
      <c r="E177" s="205"/>
    </row>
    <row r="178" spans="1:5" ht="15.95" customHeight="1">
      <c r="A178" s="210"/>
      <c r="B178" s="210"/>
      <c r="C178" s="205"/>
      <c r="D178" s="205"/>
      <c r="E178" s="205"/>
    </row>
    <row r="179" spans="1:5" ht="15.95" customHeight="1">
      <c r="A179" s="210"/>
      <c r="B179" s="210"/>
      <c r="C179" s="205"/>
      <c r="D179" s="205"/>
      <c r="E179" s="205"/>
    </row>
    <row r="180" spans="1:5" ht="15.95" customHeight="1">
      <c r="A180" s="210"/>
      <c r="B180" s="210"/>
      <c r="C180" s="205"/>
      <c r="D180" s="205"/>
      <c r="E180" s="205"/>
    </row>
    <row r="181" spans="1:5" ht="15.95" customHeight="1">
      <c r="A181" s="210"/>
      <c r="B181" s="210"/>
      <c r="C181" s="205"/>
      <c r="D181" s="205"/>
      <c r="E181" s="205"/>
    </row>
    <row r="182" spans="1:5" ht="15.95" customHeight="1">
      <c r="A182" s="210"/>
      <c r="B182" s="210"/>
      <c r="C182" s="205"/>
      <c r="D182" s="205"/>
      <c r="E182" s="205"/>
    </row>
    <row r="183" spans="1:5" ht="15.95" customHeight="1">
      <c r="A183" s="210"/>
      <c r="B183" s="210"/>
      <c r="C183" s="205"/>
      <c r="D183" s="205"/>
      <c r="E183" s="205"/>
    </row>
    <row r="184" spans="1:5" ht="15.95" customHeight="1">
      <c r="A184" s="210"/>
      <c r="B184" s="210"/>
      <c r="C184" s="205"/>
      <c r="D184" s="205"/>
      <c r="E184" s="205"/>
    </row>
    <row r="185" spans="1:5" ht="15.95" customHeight="1">
      <c r="A185" s="210"/>
      <c r="B185" s="210"/>
      <c r="C185" s="205"/>
      <c r="D185" s="205"/>
      <c r="E185" s="205"/>
    </row>
    <row r="186" spans="1:5" ht="15.95" customHeight="1">
      <c r="A186" s="210"/>
      <c r="B186" s="210"/>
      <c r="C186" s="205"/>
      <c r="D186" s="205"/>
      <c r="E186" s="205"/>
    </row>
    <row r="187" spans="1:5" ht="15.95" customHeight="1">
      <c r="A187" s="210"/>
      <c r="B187" s="210"/>
      <c r="C187" s="205"/>
      <c r="D187" s="205"/>
      <c r="E187" s="205"/>
    </row>
    <row r="188" spans="1:5" ht="15.95" customHeight="1">
      <c r="A188" s="210"/>
      <c r="B188" s="210"/>
      <c r="C188" s="205"/>
      <c r="D188" s="205"/>
      <c r="E188" s="205"/>
    </row>
    <row r="189" spans="1:5" ht="15.95" customHeight="1">
      <c r="A189" s="210"/>
      <c r="B189" s="210"/>
      <c r="C189" s="205"/>
      <c r="D189" s="205"/>
      <c r="E189" s="205"/>
    </row>
    <row r="190" spans="1:5" ht="15.95" customHeight="1">
      <c r="A190" s="210"/>
      <c r="B190" s="205"/>
      <c r="C190" s="205"/>
      <c r="D190" s="205"/>
      <c r="E190" s="205"/>
    </row>
    <row r="191" spans="1:5" ht="15.95" customHeight="1">
      <c r="A191" s="210"/>
      <c r="B191" s="210"/>
      <c r="C191" s="205"/>
      <c r="D191" s="205"/>
      <c r="E191" s="205"/>
    </row>
    <row r="192" spans="1:5" ht="15.95" customHeight="1">
      <c r="A192" s="210"/>
      <c r="B192" s="210"/>
      <c r="C192" s="205"/>
      <c r="D192" s="205"/>
      <c r="E192" s="205"/>
    </row>
    <row r="193" spans="1:5" ht="15.95" customHeight="1">
      <c r="A193" s="210"/>
      <c r="B193" s="210"/>
      <c r="C193" s="205"/>
      <c r="D193" s="205"/>
      <c r="E193" s="205"/>
    </row>
    <row r="194" spans="1:5" ht="15.95" customHeight="1">
      <c r="A194" s="210"/>
      <c r="B194" s="210"/>
      <c r="C194" s="205"/>
      <c r="D194" s="205"/>
      <c r="E194" s="205"/>
    </row>
    <row r="195" spans="1:5" ht="15.95" customHeight="1">
      <c r="A195" s="210"/>
      <c r="B195" s="210"/>
      <c r="C195" s="205"/>
      <c r="D195" s="205"/>
      <c r="E195" s="205"/>
    </row>
    <row r="196" spans="1:5" ht="15.95" customHeight="1">
      <c r="A196" s="210"/>
      <c r="B196" s="210"/>
      <c r="C196" s="205"/>
      <c r="D196" s="205"/>
      <c r="E196" s="205"/>
    </row>
    <row r="197" spans="1:5" ht="15.95" customHeight="1">
      <c r="A197" s="210"/>
      <c r="B197" s="205"/>
      <c r="C197" s="205"/>
      <c r="D197" s="205"/>
      <c r="E197" s="205"/>
    </row>
    <row r="198" spans="1:5" ht="15.95" customHeight="1">
      <c r="A198" s="210"/>
      <c r="B198" s="205"/>
      <c r="C198" s="205"/>
      <c r="D198" s="205"/>
      <c r="E198" s="205"/>
    </row>
    <row r="199" spans="1:5" ht="15.95" customHeight="1">
      <c r="A199" s="210"/>
      <c r="B199" s="205"/>
      <c r="C199" s="205"/>
      <c r="D199" s="205"/>
      <c r="E199" s="205"/>
    </row>
    <row r="200" spans="1:5" ht="15.95" customHeight="1">
      <c r="A200" s="210"/>
      <c r="B200" s="210"/>
      <c r="C200" s="205"/>
      <c r="D200" s="205"/>
      <c r="E200" s="205"/>
    </row>
    <row r="201" spans="1:5" ht="15.95" customHeight="1">
      <c r="A201" s="205"/>
      <c r="B201" s="210"/>
      <c r="C201" s="205"/>
      <c r="D201" s="205"/>
      <c r="E201" s="205"/>
    </row>
    <row r="202" spans="1:5" ht="15.95" customHeight="1">
      <c r="A202" s="205"/>
      <c r="B202" s="205"/>
      <c r="C202" s="205"/>
      <c r="D202" s="205"/>
      <c r="E202" s="205"/>
    </row>
    <row r="203" spans="1:5" ht="15.95" customHeight="1">
      <c r="A203" s="205"/>
      <c r="B203" s="210"/>
      <c r="C203" s="205"/>
      <c r="D203" s="205"/>
      <c r="E203" s="205"/>
    </row>
    <row r="204" spans="1:5" ht="15.95" customHeight="1">
      <c r="A204" s="210"/>
      <c r="B204" s="205"/>
      <c r="C204" s="205"/>
      <c r="D204" s="205"/>
      <c r="E204" s="205"/>
    </row>
    <row r="205" spans="1:5" ht="15.95" customHeight="1">
      <c r="A205" s="205"/>
      <c r="B205" s="210"/>
      <c r="C205" s="205"/>
      <c r="D205" s="205"/>
      <c r="E205" s="205"/>
    </row>
    <row r="206" spans="1:5" ht="15.95" customHeight="1">
      <c r="A206" s="210"/>
      <c r="B206" s="210"/>
      <c r="C206" s="205"/>
      <c r="D206" s="205"/>
      <c r="E206" s="205"/>
    </row>
    <row r="207" spans="1:5" ht="15.95" customHeight="1">
      <c r="A207" s="210"/>
      <c r="B207" s="210"/>
      <c r="C207" s="205"/>
      <c r="D207" s="205"/>
      <c r="E207" s="205"/>
    </row>
    <row r="208" spans="1:5" ht="15.95" customHeight="1">
      <c r="A208" s="210"/>
      <c r="B208" s="210"/>
      <c r="C208" s="205"/>
      <c r="D208" s="205"/>
      <c r="E208" s="205"/>
    </row>
    <row r="209" spans="1:5" ht="15.95" customHeight="1">
      <c r="A209" s="210"/>
      <c r="B209" s="210"/>
      <c r="C209" s="205"/>
      <c r="D209" s="205"/>
      <c r="E209" s="205"/>
    </row>
    <row r="210" spans="1:5" ht="15.95" customHeight="1">
      <c r="A210" s="210"/>
      <c r="B210" s="210"/>
      <c r="C210" s="205"/>
      <c r="D210" s="205"/>
      <c r="E210" s="205"/>
    </row>
    <row r="211" spans="1:5" ht="15.95" customHeight="1">
      <c r="A211" s="210"/>
      <c r="B211" s="210"/>
      <c r="C211" s="205"/>
      <c r="D211" s="205"/>
      <c r="E211" s="205"/>
    </row>
    <row r="212" spans="1:5" ht="15.95" customHeight="1">
      <c r="A212" s="210"/>
      <c r="B212" s="210"/>
      <c r="C212" s="205"/>
      <c r="D212" s="205"/>
      <c r="E212" s="205"/>
    </row>
    <row r="213" spans="1:5" ht="15.95" customHeight="1">
      <c r="A213" s="210"/>
      <c r="B213" s="210"/>
      <c r="C213" s="205"/>
      <c r="D213" s="205"/>
      <c r="E213" s="205"/>
    </row>
    <row r="214" spans="1:5" ht="15.95" customHeight="1">
      <c r="A214" s="210"/>
      <c r="B214" s="210"/>
      <c r="C214" s="205"/>
      <c r="D214" s="205"/>
      <c r="E214" s="205"/>
    </row>
    <row r="215" spans="1:5" ht="15.95" customHeight="1">
      <c r="A215" s="210"/>
      <c r="B215" s="210"/>
      <c r="C215" s="205"/>
      <c r="D215" s="205"/>
      <c r="E215" s="205"/>
    </row>
    <row r="216" spans="1:5" ht="15.95" customHeight="1">
      <c r="A216" s="210"/>
      <c r="B216" s="210"/>
      <c r="C216" s="205"/>
      <c r="D216" s="205"/>
      <c r="E216" s="205"/>
    </row>
    <row r="217" spans="1:5" ht="15.95" customHeight="1">
      <c r="A217" s="210"/>
      <c r="B217" s="210"/>
      <c r="C217" s="205"/>
      <c r="D217" s="205"/>
      <c r="E217" s="205"/>
    </row>
    <row r="218" spans="1:5" ht="15.95" customHeight="1">
      <c r="A218" s="205"/>
      <c r="B218" s="210"/>
      <c r="C218" s="205"/>
      <c r="D218" s="205"/>
      <c r="E218" s="205"/>
    </row>
    <row r="219" spans="1:5" ht="15.95" customHeight="1">
      <c r="A219" s="210"/>
      <c r="B219" s="210"/>
      <c r="C219" s="205"/>
      <c r="D219" s="205"/>
      <c r="E219" s="205"/>
    </row>
    <row r="220" spans="1:5" ht="15.95" customHeight="1">
      <c r="A220" s="210"/>
      <c r="B220" s="210"/>
      <c r="C220" s="205"/>
      <c r="D220" s="205"/>
      <c r="E220" s="205"/>
    </row>
    <row r="221" spans="1:5" ht="15.95" customHeight="1">
      <c r="A221" s="210"/>
      <c r="B221" s="210"/>
      <c r="C221" s="205"/>
      <c r="D221" s="205"/>
      <c r="E221" s="205"/>
    </row>
    <row r="222" spans="1:5" ht="15.95" customHeight="1">
      <c r="A222" s="210"/>
      <c r="B222" s="210"/>
      <c r="C222" s="205"/>
      <c r="D222" s="205"/>
      <c r="E222" s="205"/>
    </row>
    <row r="223" spans="1:5" ht="15.95" customHeight="1">
      <c r="A223" s="210"/>
      <c r="B223" s="210"/>
      <c r="C223" s="205"/>
      <c r="D223" s="205"/>
      <c r="E223" s="205"/>
    </row>
    <row r="224" spans="1:5" ht="15.95" customHeight="1">
      <c r="A224" s="210"/>
      <c r="B224" s="210"/>
      <c r="C224" s="205"/>
      <c r="D224" s="205"/>
      <c r="E224" s="205"/>
    </row>
    <row r="225" spans="1:5" ht="15.95" customHeight="1">
      <c r="A225" s="210"/>
      <c r="B225" s="205"/>
      <c r="C225" s="205"/>
      <c r="D225" s="205"/>
      <c r="E225" s="205"/>
    </row>
    <row r="226" spans="1:5" ht="15.95" customHeight="1">
      <c r="A226" s="210"/>
      <c r="B226" s="210"/>
      <c r="C226" s="205"/>
      <c r="D226" s="205"/>
      <c r="E226" s="205"/>
    </row>
    <row r="227" spans="1:5" ht="15.95" customHeight="1">
      <c r="A227" s="210"/>
      <c r="B227" s="205"/>
      <c r="C227" s="205"/>
      <c r="D227" s="205"/>
      <c r="E227" s="205"/>
    </row>
    <row r="228" spans="1:5" ht="15.95" customHeight="1">
      <c r="A228" s="210"/>
      <c r="B228" s="210"/>
      <c r="C228" s="205"/>
      <c r="D228" s="205"/>
      <c r="E228" s="205"/>
    </row>
    <row r="229" spans="1:5" ht="15.95" customHeight="1">
      <c r="A229" s="210"/>
      <c r="B229" s="210"/>
      <c r="C229" s="205"/>
      <c r="D229" s="205"/>
      <c r="E229" s="205"/>
    </row>
    <row r="230" spans="1:5" ht="15.95" customHeight="1">
      <c r="A230" s="210"/>
      <c r="B230" s="210"/>
      <c r="C230" s="205"/>
      <c r="D230" s="205"/>
      <c r="E230" s="205"/>
    </row>
    <row r="231" spans="1:5" ht="15.95" customHeight="1">
      <c r="A231" s="210"/>
      <c r="B231" s="210"/>
      <c r="C231" s="205"/>
      <c r="D231" s="205"/>
      <c r="E231" s="205"/>
    </row>
    <row r="232" spans="1:5" ht="15.95" customHeight="1">
      <c r="A232" s="210"/>
      <c r="B232" s="210"/>
      <c r="C232" s="205"/>
      <c r="D232" s="205"/>
      <c r="E232" s="205"/>
    </row>
    <row r="233" spans="1:5" ht="15.95" customHeight="1">
      <c r="A233" s="210"/>
      <c r="B233" s="210"/>
      <c r="C233" s="205"/>
      <c r="D233" s="205"/>
      <c r="E233" s="205"/>
    </row>
    <row r="234" spans="1:5" ht="15.95" customHeight="1">
      <c r="A234" s="210"/>
      <c r="B234" s="210"/>
      <c r="C234" s="205"/>
      <c r="D234" s="205"/>
      <c r="E234" s="205"/>
    </row>
    <row r="235" spans="1:5" ht="15.95" customHeight="1">
      <c r="A235" s="210"/>
      <c r="B235" s="210"/>
      <c r="C235" s="205"/>
      <c r="D235" s="205"/>
      <c r="E235" s="205"/>
    </row>
    <row r="236" spans="1:5" ht="15.95" customHeight="1">
      <c r="A236" s="210"/>
      <c r="B236" s="210"/>
      <c r="C236" s="205"/>
      <c r="D236" s="205"/>
      <c r="E236" s="205"/>
    </row>
    <row r="237" spans="1:5" ht="15.95" customHeight="1">
      <c r="A237" s="205"/>
      <c r="B237" s="210"/>
      <c r="C237" s="205"/>
      <c r="D237" s="205"/>
      <c r="E237" s="205"/>
    </row>
    <row r="238" spans="1:5" ht="15.95" customHeight="1">
      <c r="A238" s="205"/>
      <c r="B238" s="210"/>
      <c r="C238" s="205"/>
      <c r="D238" s="205"/>
      <c r="E238" s="205"/>
    </row>
    <row r="239" spans="1:5" ht="15.95" customHeight="1">
      <c r="A239" s="210"/>
      <c r="B239" s="210"/>
      <c r="C239" s="205"/>
      <c r="D239" s="205"/>
      <c r="E239" s="205"/>
    </row>
    <row r="240" spans="1:5" ht="15.95" customHeight="1">
      <c r="A240" s="205"/>
      <c r="B240" s="210"/>
      <c r="C240" s="205"/>
      <c r="D240" s="205"/>
      <c r="E240" s="205"/>
    </row>
    <row r="241" spans="1:5" ht="15.95" customHeight="1">
      <c r="A241" s="210"/>
      <c r="B241" s="210"/>
      <c r="C241" s="205"/>
      <c r="D241" s="205"/>
      <c r="E241" s="205"/>
    </row>
    <row r="242" spans="1:5" ht="15.95" customHeight="1">
      <c r="A242" s="210"/>
      <c r="B242" s="210"/>
      <c r="C242" s="205"/>
      <c r="D242" s="205"/>
      <c r="E242" s="205"/>
    </row>
    <row r="243" spans="1:5" ht="15.95" customHeight="1">
      <c r="A243" s="205"/>
      <c r="B243" s="210"/>
      <c r="C243" s="205"/>
      <c r="D243" s="205"/>
      <c r="E243" s="205"/>
    </row>
    <row r="244" spans="1:5" ht="15.95" customHeight="1">
      <c r="A244" s="210"/>
      <c r="B244" s="205"/>
      <c r="C244" s="205"/>
      <c r="D244" s="205"/>
      <c r="E244" s="205"/>
    </row>
    <row r="245" spans="1:5" ht="15.95" customHeight="1">
      <c r="A245" s="210"/>
      <c r="B245" s="205"/>
      <c r="C245" s="205"/>
      <c r="D245" s="205"/>
      <c r="E245" s="205"/>
    </row>
    <row r="246" spans="1:5" ht="15.95" customHeight="1">
      <c r="A246" s="210"/>
      <c r="B246" s="205"/>
      <c r="C246" s="205"/>
      <c r="D246" s="205"/>
      <c r="E246" s="205"/>
    </row>
    <row r="247" spans="1:5" ht="15.95" customHeight="1">
      <c r="A247" s="205"/>
      <c r="B247" s="205"/>
      <c r="C247" s="205"/>
      <c r="D247" s="205"/>
      <c r="E247" s="205"/>
    </row>
    <row r="248" spans="1:5" ht="15.95" customHeight="1">
      <c r="A248" s="205"/>
      <c r="B248" s="210"/>
      <c r="C248" s="205"/>
      <c r="D248" s="205"/>
      <c r="E248" s="205"/>
    </row>
    <row r="249" spans="1:5" ht="15.95" customHeight="1">
      <c r="A249" s="210"/>
      <c r="B249" s="210"/>
      <c r="C249" s="205"/>
      <c r="D249" s="205"/>
      <c r="E249" s="205"/>
    </row>
    <row r="250" spans="1:5" ht="15.95" customHeight="1">
      <c r="A250" s="210"/>
      <c r="B250" s="210"/>
      <c r="C250" s="205"/>
      <c r="D250" s="205"/>
      <c r="E250" s="205"/>
    </row>
    <row r="251" spans="1:5" ht="15.95" customHeight="1">
      <c r="A251" s="210"/>
      <c r="B251" s="210"/>
      <c r="C251" s="205"/>
      <c r="D251" s="205"/>
      <c r="E251" s="205"/>
    </row>
    <row r="252" spans="1:5" ht="15.95" customHeight="1">
      <c r="A252" s="210"/>
      <c r="B252" s="210"/>
      <c r="C252" s="205"/>
      <c r="D252" s="205"/>
      <c r="E252" s="205"/>
    </row>
    <row r="253" spans="1:5" ht="15.95" customHeight="1">
      <c r="A253" s="210"/>
      <c r="B253" s="210"/>
      <c r="C253" s="205"/>
      <c r="D253" s="205"/>
      <c r="E253" s="205"/>
    </row>
    <row r="254" spans="1:5" ht="15.95" customHeight="1">
      <c r="A254" s="210"/>
      <c r="B254" s="210"/>
      <c r="C254" s="205"/>
      <c r="D254" s="205"/>
      <c r="E254" s="205"/>
    </row>
    <row r="255" spans="1:5" ht="15.95" customHeight="1">
      <c r="A255" s="210"/>
      <c r="B255" s="210"/>
      <c r="C255" s="205"/>
      <c r="D255" s="205"/>
      <c r="E255" s="205"/>
    </row>
    <row r="256" spans="1:5" ht="15.95" customHeight="1">
      <c r="A256" s="210"/>
      <c r="B256" s="210"/>
      <c r="C256" s="205"/>
      <c r="D256" s="205"/>
      <c r="E256" s="205"/>
    </row>
    <row r="257" spans="1:5" ht="15.95" customHeight="1">
      <c r="A257" s="210"/>
      <c r="B257" s="210"/>
      <c r="C257" s="205"/>
      <c r="D257" s="205"/>
      <c r="E257" s="205"/>
    </row>
    <row r="258" spans="1:5" ht="15.95" customHeight="1">
      <c r="A258" s="210"/>
      <c r="B258" s="210"/>
      <c r="C258" s="205"/>
      <c r="D258" s="205"/>
      <c r="E258" s="205"/>
    </row>
    <row r="259" spans="1:5" ht="15.95" customHeight="1">
      <c r="A259" s="210"/>
      <c r="B259" s="210"/>
      <c r="C259" s="205"/>
      <c r="D259" s="205"/>
      <c r="E259" s="205"/>
    </row>
    <row r="260" spans="1:5" ht="15.95" customHeight="1">
      <c r="A260" s="210"/>
      <c r="B260" s="210"/>
      <c r="C260" s="205"/>
      <c r="D260" s="205"/>
      <c r="E260" s="205"/>
    </row>
    <row r="261" spans="1:5" ht="15.95" customHeight="1">
      <c r="A261" s="210"/>
      <c r="B261" s="210"/>
      <c r="C261" s="205"/>
      <c r="D261" s="205"/>
      <c r="E261" s="205"/>
    </row>
    <row r="262" spans="1:5" ht="15.95" customHeight="1">
      <c r="A262" s="210"/>
      <c r="B262" s="210"/>
      <c r="C262" s="205"/>
      <c r="D262" s="205"/>
      <c r="E262" s="205"/>
    </row>
    <row r="263" spans="1:5" ht="15.95" customHeight="1">
      <c r="A263" s="210"/>
      <c r="B263" s="210"/>
      <c r="C263" s="205"/>
      <c r="D263" s="205"/>
      <c r="E263" s="205"/>
    </row>
    <row r="264" spans="1:5" ht="15.95" customHeight="1">
      <c r="A264" s="210"/>
      <c r="B264" s="210"/>
      <c r="C264" s="205"/>
      <c r="D264" s="205"/>
      <c r="E264" s="205"/>
    </row>
    <row r="265" spans="1:5" ht="15.95" customHeight="1">
      <c r="A265" s="210"/>
      <c r="B265" s="210"/>
      <c r="C265" s="205"/>
      <c r="D265" s="205"/>
      <c r="E265" s="205"/>
    </row>
    <row r="266" spans="1:5" ht="15.95" customHeight="1">
      <c r="A266" s="210"/>
      <c r="B266" s="210"/>
      <c r="C266" s="205"/>
      <c r="D266" s="205"/>
      <c r="E266" s="205"/>
    </row>
    <row r="267" spans="1:5" ht="15.95" customHeight="1">
      <c r="A267" s="210"/>
      <c r="B267" s="210"/>
      <c r="C267" s="205"/>
      <c r="D267" s="205"/>
      <c r="E267" s="205"/>
    </row>
    <row r="268" spans="1:5" ht="15.95" customHeight="1">
      <c r="A268" s="210"/>
      <c r="B268" s="210"/>
      <c r="C268" s="205"/>
      <c r="D268" s="205"/>
      <c r="E268" s="205"/>
    </row>
    <row r="269" spans="1:5" ht="15.95" customHeight="1">
      <c r="A269" s="205"/>
      <c r="B269" s="210"/>
      <c r="C269" s="205"/>
      <c r="D269" s="205"/>
      <c r="E269" s="205"/>
    </row>
    <row r="270" spans="1:5" ht="15.95" customHeight="1">
      <c r="A270" s="205"/>
      <c r="B270" s="210"/>
      <c r="C270" s="205"/>
      <c r="D270" s="205"/>
      <c r="E270" s="205"/>
    </row>
    <row r="271" spans="1:5" ht="15.95" customHeight="1">
      <c r="A271" s="220"/>
      <c r="B271" s="205"/>
      <c r="C271" s="205"/>
      <c r="D271" s="205"/>
      <c r="E271" s="205"/>
    </row>
    <row r="272" spans="1:5" ht="15.95" customHeight="1">
      <c r="A272" s="220"/>
      <c r="B272" s="210"/>
      <c r="C272" s="205"/>
      <c r="D272" s="205"/>
      <c r="E272" s="205"/>
    </row>
    <row r="273" spans="1:5" ht="15.95" customHeight="1">
      <c r="A273" s="220"/>
      <c r="B273" s="210"/>
      <c r="C273" s="205"/>
      <c r="D273" s="205"/>
      <c r="E273" s="205"/>
    </row>
    <row r="274" spans="1:5" ht="15.95" customHeight="1">
      <c r="A274" s="220"/>
      <c r="B274" s="210"/>
      <c r="C274" s="205"/>
      <c r="D274" s="205"/>
      <c r="E274" s="205"/>
    </row>
    <row r="275" spans="1:5" ht="15.95" customHeight="1">
      <c r="A275" s="220"/>
      <c r="B275" s="210"/>
      <c r="C275" s="205"/>
      <c r="D275" s="205"/>
      <c r="E275" s="205"/>
    </row>
    <row r="276" spans="1:5" ht="15.95" customHeight="1">
      <c r="A276" s="220"/>
      <c r="B276" s="210"/>
      <c r="C276" s="205"/>
      <c r="D276" s="205"/>
      <c r="E276" s="205"/>
    </row>
    <row r="277" spans="1:5" ht="15.95" customHeight="1">
      <c r="A277" s="221"/>
      <c r="B277" s="205"/>
      <c r="C277" s="205"/>
      <c r="D277" s="205"/>
      <c r="E277" s="205"/>
    </row>
    <row r="278" spans="1:5" ht="15.95" customHeight="1">
      <c r="A278" s="221"/>
      <c r="B278" s="210"/>
      <c r="C278" s="205"/>
      <c r="D278" s="205"/>
      <c r="E278" s="205"/>
    </row>
    <row r="279" spans="1:5" ht="15.95" customHeight="1">
      <c r="A279" s="220"/>
      <c r="B279" s="210"/>
      <c r="C279" s="205"/>
      <c r="D279" s="205"/>
      <c r="E279" s="205"/>
    </row>
    <row r="280" spans="1:5" ht="15.95" customHeight="1">
      <c r="A280" s="220"/>
      <c r="B280" s="210"/>
      <c r="C280" s="205"/>
      <c r="D280" s="205"/>
      <c r="E280" s="205"/>
    </row>
    <row r="281" spans="1:5" ht="15.95" customHeight="1">
      <c r="A281" s="210"/>
      <c r="B281" s="210"/>
      <c r="C281" s="205"/>
      <c r="D281" s="205"/>
      <c r="E281" s="205"/>
    </row>
    <row r="282" spans="1:5" ht="15.95" customHeight="1">
      <c r="A282" s="210"/>
      <c r="B282" s="210"/>
      <c r="C282" s="205"/>
      <c r="D282" s="205"/>
      <c r="E282" s="205"/>
    </row>
    <row r="283" spans="1:5" ht="15.95" customHeight="1">
      <c r="A283" s="210"/>
      <c r="B283" s="205"/>
      <c r="C283" s="205"/>
      <c r="D283" s="205"/>
      <c r="E283" s="205"/>
    </row>
    <row r="284" spans="1:5" ht="15.95" customHeight="1">
      <c r="A284" s="210"/>
      <c r="B284" s="210"/>
      <c r="C284" s="205"/>
      <c r="D284" s="205"/>
      <c r="E284" s="205"/>
    </row>
    <row r="285" spans="1:5" ht="15.95" customHeight="1">
      <c r="A285" s="210"/>
      <c r="B285" s="210"/>
      <c r="C285" s="205"/>
      <c r="D285" s="205"/>
      <c r="E285" s="205"/>
    </row>
    <row r="286" spans="1:5" ht="15.95" customHeight="1">
      <c r="A286" s="210"/>
      <c r="B286" s="210"/>
      <c r="C286" s="205"/>
      <c r="D286" s="205"/>
      <c r="E286" s="205"/>
    </row>
    <row r="287" spans="1:5" ht="15.95" customHeight="1">
      <c r="A287" s="210"/>
      <c r="B287" s="210"/>
      <c r="C287" s="205"/>
      <c r="D287" s="205"/>
      <c r="E287" s="205"/>
    </row>
    <row r="288" spans="1:5" ht="15.95" customHeight="1">
      <c r="A288" s="210"/>
      <c r="B288" s="210"/>
      <c r="C288" s="205"/>
      <c r="D288" s="205"/>
      <c r="E288" s="205"/>
    </row>
    <row r="289" spans="1:5" ht="15.95" customHeight="1">
      <c r="A289" s="210"/>
      <c r="B289" s="210"/>
      <c r="C289" s="205"/>
      <c r="D289" s="205"/>
      <c r="E289" s="205"/>
    </row>
    <row r="290" spans="1:5" ht="15.95" customHeight="1">
      <c r="A290" s="210"/>
      <c r="B290" s="210"/>
      <c r="C290" s="205"/>
      <c r="D290" s="205"/>
      <c r="E290" s="205"/>
    </row>
    <row r="291" spans="1:5" ht="15.95" customHeight="1">
      <c r="A291" s="210"/>
      <c r="B291" s="210"/>
      <c r="C291" s="205"/>
      <c r="D291" s="205"/>
      <c r="E291" s="205"/>
    </row>
    <row r="292" spans="1:5" ht="15.95" customHeight="1">
      <c r="A292" s="205"/>
      <c r="B292" s="210"/>
      <c r="C292" s="205"/>
      <c r="D292" s="205"/>
      <c r="E292" s="205"/>
    </row>
    <row r="293" spans="1:5" ht="15.95" customHeight="1">
      <c r="A293" s="205"/>
      <c r="B293" s="205"/>
      <c r="C293" s="205"/>
      <c r="D293" s="205"/>
      <c r="E293" s="205"/>
    </row>
    <row r="294" spans="1:5" ht="15.95" customHeight="1">
      <c r="A294" s="205"/>
      <c r="B294" s="210"/>
      <c r="C294" s="205"/>
      <c r="D294" s="205"/>
      <c r="E294" s="205"/>
    </row>
    <row r="295" spans="1:5" ht="15.95" customHeight="1">
      <c r="A295" s="205"/>
      <c r="B295" s="210"/>
      <c r="C295" s="205"/>
      <c r="D295" s="205"/>
      <c r="E295" s="205"/>
    </row>
    <row r="296" spans="1:5" ht="15.95" customHeight="1">
      <c r="A296" s="205"/>
      <c r="B296" s="205"/>
      <c r="C296" s="205"/>
      <c r="D296" s="205"/>
      <c r="E296" s="205"/>
    </row>
    <row r="297" spans="1:5" ht="15.95" customHeight="1">
      <c r="A297" s="210"/>
      <c r="B297" s="205"/>
      <c r="C297" s="205"/>
      <c r="D297" s="205"/>
      <c r="E297" s="205"/>
    </row>
    <row r="298" spans="1:5" ht="15.95" customHeight="1">
      <c r="A298" s="210"/>
      <c r="B298" s="210"/>
      <c r="C298" s="205"/>
      <c r="D298" s="205"/>
      <c r="E298" s="205"/>
    </row>
    <row r="299" spans="1:5" ht="15.95" customHeight="1">
      <c r="A299" s="210"/>
      <c r="B299" s="205"/>
      <c r="C299" s="205"/>
      <c r="D299" s="205"/>
      <c r="E299" s="205"/>
    </row>
    <row r="300" spans="1:5" ht="15.95" customHeight="1">
      <c r="A300" s="210"/>
      <c r="B300" s="205"/>
      <c r="C300" s="205"/>
      <c r="D300" s="205"/>
      <c r="E300" s="205"/>
    </row>
    <row r="301" spans="1:5" ht="15.95" customHeight="1">
      <c r="A301" s="205"/>
      <c r="B301" s="210"/>
      <c r="C301" s="205"/>
      <c r="D301" s="205"/>
      <c r="E301" s="205"/>
    </row>
    <row r="302" spans="1:5" ht="15.95" customHeight="1">
      <c r="A302" s="205"/>
      <c r="B302" s="210"/>
      <c r="C302" s="205"/>
      <c r="D302" s="205"/>
      <c r="E302" s="205"/>
    </row>
    <row r="303" spans="1:5" ht="15.95" customHeight="1">
      <c r="A303" s="205"/>
      <c r="B303" s="210"/>
      <c r="C303" s="205"/>
      <c r="D303" s="205"/>
      <c r="E303" s="205"/>
    </row>
    <row r="304" spans="1:5" ht="15.95" customHeight="1">
      <c r="A304" s="205"/>
      <c r="B304" s="210"/>
      <c r="C304" s="205"/>
      <c r="D304" s="205"/>
      <c r="E304" s="205"/>
    </row>
    <row r="305" spans="1:5" ht="15.95" customHeight="1">
      <c r="A305" s="205"/>
      <c r="B305" s="205"/>
      <c r="C305" s="205"/>
      <c r="D305" s="205"/>
      <c r="E305" s="205"/>
    </row>
    <row r="306" spans="1:5" ht="15.95" customHeight="1">
      <c r="A306" s="205"/>
      <c r="B306" s="205"/>
      <c r="C306" s="205"/>
      <c r="D306" s="205"/>
      <c r="E306" s="205"/>
    </row>
    <row r="307" spans="1:5" ht="15.95" customHeight="1">
      <c r="A307" s="210"/>
      <c r="B307" s="210"/>
      <c r="C307" s="205"/>
      <c r="D307" s="205"/>
      <c r="E307" s="205"/>
    </row>
    <row r="308" spans="1:5" ht="15.95" customHeight="1">
      <c r="A308" s="210"/>
      <c r="B308" s="210"/>
      <c r="C308" s="205"/>
      <c r="D308" s="205"/>
      <c r="E308" s="205"/>
    </row>
    <row r="309" spans="1:5" ht="15.95" customHeight="1">
      <c r="A309" s="210"/>
      <c r="B309" s="210"/>
      <c r="C309" s="205"/>
      <c r="D309" s="205"/>
      <c r="E309" s="205"/>
    </row>
    <row r="310" spans="1:5" ht="15.95" customHeight="1">
      <c r="A310" s="210"/>
      <c r="B310" s="210"/>
      <c r="C310" s="205"/>
      <c r="D310" s="205"/>
      <c r="E310" s="205"/>
    </row>
    <row r="311" spans="1:5" ht="15.95" customHeight="1">
      <c r="A311" s="205"/>
      <c r="B311" s="210"/>
      <c r="C311" s="205"/>
      <c r="D311" s="205"/>
      <c r="E311" s="205"/>
    </row>
    <row r="312" spans="1:5" ht="15.95" customHeight="1">
      <c r="A312" s="205"/>
      <c r="B312" s="210"/>
      <c r="C312" s="205"/>
      <c r="D312" s="205"/>
      <c r="E312" s="205"/>
    </row>
    <row r="313" spans="1:5" ht="15.95" customHeight="1">
      <c r="A313" s="210"/>
      <c r="B313" s="210"/>
      <c r="C313" s="205"/>
      <c r="D313" s="205"/>
      <c r="E313" s="205"/>
    </row>
    <row r="314" spans="1:5" ht="15.95" customHeight="1">
      <c r="A314" s="210"/>
      <c r="B314" s="205"/>
      <c r="C314" s="205"/>
      <c r="D314" s="205"/>
      <c r="E314" s="205"/>
    </row>
    <row r="315" spans="1:5" ht="15.95" customHeight="1">
      <c r="A315" s="210"/>
      <c r="B315" s="210"/>
      <c r="C315" s="205"/>
      <c r="D315" s="205"/>
      <c r="E315" s="205"/>
    </row>
    <row r="316" spans="1:5" ht="15.95" customHeight="1">
      <c r="A316" s="210"/>
      <c r="B316" s="210"/>
      <c r="C316" s="205"/>
      <c r="D316" s="205"/>
      <c r="E316" s="205"/>
    </row>
    <row r="317" spans="1:5" ht="15.95" customHeight="1">
      <c r="A317" s="210"/>
      <c r="B317" s="210"/>
      <c r="C317" s="205"/>
      <c r="D317" s="205"/>
      <c r="E317" s="205"/>
    </row>
    <row r="318" spans="1:5" ht="15.95" customHeight="1">
      <c r="A318" s="210"/>
      <c r="B318" s="205"/>
      <c r="C318" s="205"/>
      <c r="D318" s="205"/>
      <c r="E318" s="205"/>
    </row>
    <row r="319" spans="1:5" ht="15.95" customHeight="1">
      <c r="A319" s="210"/>
      <c r="B319" s="205"/>
      <c r="C319" s="205"/>
      <c r="D319" s="205"/>
      <c r="E319" s="205"/>
    </row>
    <row r="320" spans="1:5" ht="15.95" customHeight="1">
      <c r="A320" s="210"/>
      <c r="B320" s="205"/>
      <c r="C320" s="205"/>
      <c r="D320" s="205"/>
      <c r="E320" s="205"/>
    </row>
    <row r="321" spans="1:5" ht="15.95" customHeight="1">
      <c r="A321" s="210"/>
      <c r="B321" s="205"/>
      <c r="C321" s="205"/>
      <c r="D321" s="205"/>
      <c r="E321" s="205"/>
    </row>
    <row r="322" spans="1:5" ht="15.95" customHeight="1">
      <c r="A322" s="205"/>
      <c r="B322" s="210"/>
      <c r="C322" s="205"/>
      <c r="D322" s="205"/>
      <c r="E322" s="205"/>
    </row>
    <row r="323" spans="1:5" ht="15.95" customHeight="1">
      <c r="A323" s="205"/>
      <c r="B323" s="210"/>
      <c r="C323" s="205"/>
      <c r="D323" s="205"/>
      <c r="E323" s="205"/>
    </row>
    <row r="324" spans="1:5" ht="15.95" customHeight="1">
      <c r="A324" s="205"/>
      <c r="B324" s="210"/>
      <c r="C324" s="205"/>
      <c r="D324" s="205"/>
      <c r="E324" s="205"/>
    </row>
    <row r="325" spans="1:5" ht="15.95" customHeight="1">
      <c r="A325" s="210"/>
      <c r="B325" s="210"/>
      <c r="C325" s="205"/>
      <c r="D325" s="205"/>
      <c r="E325" s="205"/>
    </row>
    <row r="326" spans="1:5" ht="15.95" customHeight="1">
      <c r="A326" s="210"/>
      <c r="B326" s="210"/>
      <c r="C326" s="205"/>
      <c r="D326" s="205"/>
      <c r="E326" s="205"/>
    </row>
    <row r="327" spans="1:5" ht="15.95" customHeight="1">
      <c r="A327" s="205"/>
      <c r="B327" s="210"/>
      <c r="C327" s="205"/>
      <c r="D327" s="205"/>
      <c r="E327" s="205"/>
    </row>
    <row r="328" spans="1:5" ht="15.95" customHeight="1">
      <c r="A328" s="210"/>
      <c r="B328" s="210"/>
      <c r="C328" s="205"/>
      <c r="D328" s="205"/>
      <c r="E328" s="205"/>
    </row>
    <row r="329" spans="1:5" ht="15.95" customHeight="1">
      <c r="A329" s="210"/>
      <c r="B329" s="210"/>
      <c r="C329" s="205"/>
      <c r="D329" s="205"/>
      <c r="E329" s="205"/>
    </row>
    <row r="330" spans="1:5" ht="15.95" customHeight="1">
      <c r="A330" s="210"/>
      <c r="B330" s="210"/>
      <c r="C330" s="205"/>
      <c r="D330" s="205"/>
      <c r="E330" s="205"/>
    </row>
    <row r="331" spans="1:5" ht="15.95" customHeight="1">
      <c r="A331" s="210"/>
      <c r="B331" s="205"/>
      <c r="C331" s="205"/>
      <c r="D331" s="205"/>
      <c r="E331" s="205"/>
    </row>
    <row r="332" spans="1:5" ht="15.95" customHeight="1">
      <c r="A332" s="210"/>
      <c r="B332" s="205"/>
      <c r="C332" s="205"/>
      <c r="D332" s="205"/>
      <c r="E332" s="205"/>
    </row>
    <row r="333" spans="1:5" ht="15.95" customHeight="1">
      <c r="A333" s="210"/>
      <c r="B333" s="205"/>
      <c r="C333" s="205"/>
      <c r="D333" s="205"/>
      <c r="E333" s="205"/>
    </row>
    <row r="334" spans="1:5" ht="15.95" customHeight="1">
      <c r="A334" s="210"/>
      <c r="B334" s="205"/>
      <c r="C334" s="205"/>
      <c r="D334" s="205"/>
      <c r="E334" s="205"/>
    </row>
    <row r="335" spans="1:5" ht="15.95" customHeight="1">
      <c r="A335" s="210"/>
      <c r="B335" s="210"/>
      <c r="C335" s="205"/>
      <c r="D335" s="205"/>
      <c r="E335" s="205"/>
    </row>
    <row r="336" spans="1:5" ht="15.95" customHeight="1">
      <c r="A336" s="210"/>
      <c r="B336" s="210"/>
      <c r="C336" s="205"/>
      <c r="D336" s="205"/>
      <c r="E336" s="205"/>
    </row>
    <row r="337" spans="1:5" ht="15.95" customHeight="1">
      <c r="A337" s="205"/>
      <c r="B337" s="210"/>
      <c r="C337" s="205"/>
      <c r="D337" s="205"/>
      <c r="E337" s="205"/>
    </row>
    <row r="338" spans="1:5" ht="15.95" customHeight="1">
      <c r="A338" s="205"/>
      <c r="B338" s="210"/>
      <c r="C338" s="205"/>
      <c r="D338" s="205"/>
      <c r="E338" s="205"/>
    </row>
    <row r="339" spans="1:5" ht="15.95" customHeight="1">
      <c r="A339" s="205"/>
      <c r="B339" s="210"/>
      <c r="C339" s="205"/>
      <c r="D339" s="205"/>
      <c r="E339" s="205"/>
    </row>
    <row r="340" spans="1:5" ht="15.95" customHeight="1">
      <c r="A340" s="205"/>
      <c r="B340" s="210"/>
      <c r="C340" s="205"/>
      <c r="D340" s="205"/>
      <c r="E340" s="205"/>
    </row>
    <row r="341" spans="1:5" ht="15.95" customHeight="1">
      <c r="A341" s="205"/>
      <c r="B341" s="210"/>
      <c r="C341" s="205"/>
      <c r="D341" s="205"/>
      <c r="E341" s="205"/>
    </row>
    <row r="342" spans="1:5" ht="15.95" customHeight="1">
      <c r="A342" s="210"/>
      <c r="B342" s="205"/>
      <c r="C342" s="205"/>
      <c r="D342" s="205"/>
      <c r="E342" s="205"/>
    </row>
    <row r="343" spans="1:5" ht="15.95" customHeight="1">
      <c r="A343" s="210"/>
      <c r="B343" s="210"/>
      <c r="C343" s="205"/>
      <c r="D343" s="205"/>
      <c r="E343" s="205"/>
    </row>
    <row r="344" spans="1:5" ht="15.95" customHeight="1">
      <c r="A344" s="205"/>
      <c r="B344" s="210"/>
      <c r="C344" s="205"/>
      <c r="D344" s="205"/>
      <c r="E344" s="205"/>
    </row>
    <row r="345" spans="1:5" ht="15.95" customHeight="1">
      <c r="A345" s="210"/>
      <c r="B345" s="210"/>
      <c r="C345" s="205"/>
      <c r="D345" s="205"/>
      <c r="E345" s="205"/>
    </row>
    <row r="346" spans="1:5" ht="15.95" customHeight="1">
      <c r="A346" s="210"/>
      <c r="B346" s="210"/>
      <c r="C346" s="205"/>
      <c r="D346" s="205"/>
      <c r="E346" s="205"/>
    </row>
    <row r="347" spans="1:5" ht="15.95" customHeight="1">
      <c r="A347" s="205"/>
      <c r="B347" s="210"/>
      <c r="C347" s="205"/>
      <c r="D347" s="205"/>
      <c r="E347" s="205"/>
    </row>
    <row r="348" spans="1:5" ht="15.95" customHeight="1">
      <c r="A348" s="205"/>
      <c r="B348" s="210"/>
      <c r="C348" s="205"/>
      <c r="D348" s="205"/>
      <c r="E348" s="205"/>
    </row>
    <row r="349" spans="1:5" ht="15.95" customHeight="1">
      <c r="A349" s="210"/>
      <c r="B349" s="210"/>
      <c r="C349" s="205"/>
      <c r="D349" s="205"/>
      <c r="E349" s="205"/>
    </row>
    <row r="350" spans="1:5" ht="15.95" customHeight="1">
      <c r="A350" s="205"/>
      <c r="B350" s="210"/>
      <c r="C350" s="205"/>
      <c r="D350" s="205"/>
      <c r="E350" s="205"/>
    </row>
    <row r="351" spans="1:5" ht="15.95" customHeight="1">
      <c r="A351" s="205"/>
      <c r="B351" s="210"/>
      <c r="C351" s="205"/>
      <c r="D351" s="205"/>
      <c r="E351" s="205"/>
    </row>
    <row r="352" spans="1:5" ht="15.95" customHeight="1">
      <c r="A352" s="205"/>
      <c r="B352" s="210"/>
      <c r="C352" s="205"/>
      <c r="D352" s="205"/>
      <c r="E352" s="205"/>
    </row>
    <row r="353" spans="1:5" ht="15.95" customHeight="1">
      <c r="A353" s="205"/>
      <c r="B353" s="210"/>
      <c r="C353" s="205"/>
      <c r="D353" s="205"/>
      <c r="E353" s="205"/>
    </row>
    <row r="354" spans="1:5" ht="15.95" customHeight="1">
      <c r="A354" s="210"/>
      <c r="B354" s="210"/>
      <c r="C354" s="205"/>
      <c r="D354" s="205"/>
      <c r="E354" s="205"/>
    </row>
    <row r="355" spans="1:5" ht="15.95" customHeight="1">
      <c r="A355" s="210"/>
      <c r="B355" s="210"/>
      <c r="C355" s="205"/>
      <c r="D355" s="205"/>
      <c r="E355" s="205"/>
    </row>
    <row r="356" spans="1:5" ht="15.95" customHeight="1">
      <c r="A356" s="210"/>
      <c r="B356" s="210"/>
      <c r="C356" s="205"/>
      <c r="D356" s="205"/>
      <c r="E356" s="205"/>
    </row>
    <row r="357" spans="1:5" ht="15.95" customHeight="1">
      <c r="A357" s="210"/>
      <c r="B357" s="210"/>
      <c r="C357" s="205"/>
      <c r="D357" s="205"/>
      <c r="E357" s="205"/>
    </row>
    <row r="358" spans="1:5" ht="15.95" customHeight="1">
      <c r="A358" s="210"/>
      <c r="B358" s="210"/>
      <c r="C358" s="205"/>
      <c r="D358" s="205"/>
      <c r="E358" s="205"/>
    </row>
    <row r="359" spans="1:5" ht="15.95" customHeight="1">
      <c r="A359" s="205"/>
      <c r="B359" s="210"/>
      <c r="C359" s="205"/>
      <c r="D359" s="205"/>
      <c r="E359" s="205"/>
    </row>
    <row r="360" spans="1:5" ht="15.95" customHeight="1">
      <c r="A360" s="205"/>
      <c r="B360" s="210"/>
      <c r="C360" s="205"/>
      <c r="D360" s="205"/>
      <c r="E360" s="205"/>
    </row>
    <row r="361" spans="1:5" ht="15.95" customHeight="1">
      <c r="A361" s="205"/>
      <c r="B361" s="210"/>
      <c r="C361" s="205"/>
      <c r="D361" s="205"/>
      <c r="E361" s="205"/>
    </row>
    <row r="362" spans="1:5" ht="15.95" customHeight="1">
      <c r="A362" s="205"/>
      <c r="B362" s="210"/>
      <c r="C362" s="205"/>
      <c r="D362" s="205"/>
      <c r="E362" s="205"/>
    </row>
    <row r="363" spans="1:5" ht="15.95" customHeight="1">
      <c r="A363" s="205"/>
      <c r="B363" s="210"/>
      <c r="C363" s="205"/>
      <c r="D363" s="205"/>
      <c r="E363" s="205"/>
    </row>
    <row r="364" spans="1:5" ht="15.95" customHeight="1">
      <c r="A364" s="210"/>
      <c r="B364" s="210"/>
      <c r="C364" s="205"/>
      <c r="D364" s="205"/>
      <c r="E364" s="205"/>
    </row>
    <row r="365" spans="1:5" ht="15.95" customHeight="1">
      <c r="A365" s="205"/>
      <c r="B365" s="205"/>
      <c r="C365" s="205"/>
      <c r="D365" s="205"/>
      <c r="E365" s="205"/>
    </row>
    <row r="366" spans="1:5" ht="15.95" customHeight="1">
      <c r="A366" s="205"/>
      <c r="B366" s="210"/>
      <c r="C366" s="205"/>
      <c r="D366" s="205"/>
      <c r="E366" s="205"/>
    </row>
    <row r="367" spans="1:5" ht="15.95" customHeight="1">
      <c r="A367" s="210"/>
      <c r="B367" s="205"/>
      <c r="C367" s="205"/>
      <c r="D367" s="205"/>
      <c r="E367" s="205"/>
    </row>
    <row r="368" spans="1:5" ht="15.95" customHeight="1">
      <c r="A368" s="210"/>
      <c r="B368" s="210"/>
      <c r="C368" s="205"/>
      <c r="D368" s="205"/>
      <c r="E368" s="205"/>
    </row>
    <row r="369" spans="1:5" ht="15.95" customHeight="1">
      <c r="A369" s="210"/>
      <c r="B369" s="210"/>
      <c r="C369" s="205"/>
      <c r="D369" s="205"/>
      <c r="E369" s="205"/>
    </row>
    <row r="370" spans="1:5" ht="15.95" customHeight="1">
      <c r="A370" s="210"/>
      <c r="B370" s="210"/>
      <c r="C370" s="205"/>
      <c r="D370" s="205"/>
      <c r="E370" s="205"/>
    </row>
    <row r="371" spans="1:5" ht="15.95" customHeight="1">
      <c r="A371" s="210"/>
      <c r="B371" s="210"/>
      <c r="C371" s="205"/>
      <c r="D371" s="205"/>
      <c r="E371" s="205"/>
    </row>
    <row r="372" spans="1:5" ht="15.95" customHeight="1">
      <c r="A372" s="210"/>
      <c r="B372" s="210"/>
      <c r="C372" s="205"/>
      <c r="D372" s="205"/>
      <c r="E372" s="205"/>
    </row>
    <row r="373" spans="1:5" ht="15.95" customHeight="1">
      <c r="A373" s="205"/>
      <c r="B373" s="210"/>
      <c r="C373" s="205"/>
      <c r="D373" s="205"/>
      <c r="E373" s="205"/>
    </row>
    <row r="374" spans="1:5" ht="15.95" customHeight="1">
      <c r="A374" s="210"/>
      <c r="B374" s="210"/>
      <c r="C374" s="205"/>
      <c r="D374" s="205"/>
      <c r="E374" s="205"/>
    </row>
    <row r="375" spans="1:5" ht="15.95" customHeight="1">
      <c r="A375" s="210"/>
      <c r="B375" s="205"/>
      <c r="C375" s="205"/>
      <c r="D375" s="205"/>
      <c r="E375" s="205"/>
    </row>
    <row r="376" spans="1:5" ht="15.95" customHeight="1">
      <c r="A376" s="205"/>
      <c r="B376" s="210"/>
      <c r="C376" s="205"/>
      <c r="D376" s="205"/>
      <c r="E376" s="205"/>
    </row>
    <row r="377" spans="1:5" ht="15.95" customHeight="1">
      <c r="A377" s="205"/>
      <c r="B377" s="210"/>
      <c r="C377" s="205"/>
      <c r="D377" s="205"/>
      <c r="E377" s="205"/>
    </row>
    <row r="378" spans="1:5" ht="15.95" customHeight="1">
      <c r="A378" s="205"/>
      <c r="B378" s="210"/>
      <c r="C378" s="205"/>
      <c r="D378" s="205"/>
      <c r="E378" s="205"/>
    </row>
    <row r="379" spans="1:5" ht="15.95" customHeight="1">
      <c r="A379" s="210"/>
      <c r="B379" s="210"/>
      <c r="C379" s="205"/>
      <c r="D379" s="205"/>
      <c r="E379" s="205"/>
    </row>
    <row r="380" spans="1:5" ht="15.95" customHeight="1">
      <c r="A380" s="210"/>
      <c r="B380" s="205"/>
      <c r="C380" s="205"/>
      <c r="D380" s="205"/>
      <c r="E380" s="205"/>
    </row>
    <row r="381" spans="1:5" ht="15.95" customHeight="1">
      <c r="A381" s="210"/>
      <c r="B381" s="210"/>
      <c r="C381" s="205"/>
      <c r="D381" s="205"/>
      <c r="E381" s="205"/>
    </row>
    <row r="382" spans="1:5" ht="15.95" customHeight="1">
      <c r="A382" s="205"/>
      <c r="B382" s="205"/>
      <c r="C382" s="205"/>
      <c r="D382" s="205"/>
      <c r="E382" s="205"/>
    </row>
    <row r="383" spans="1:5" ht="15.95" customHeight="1">
      <c r="A383" s="210"/>
      <c r="B383" s="205"/>
      <c r="C383" s="205"/>
      <c r="D383" s="205"/>
      <c r="E383" s="205"/>
    </row>
    <row r="384" spans="1:5" ht="15.95" customHeight="1">
      <c r="A384" s="210"/>
      <c r="B384" s="210"/>
      <c r="C384" s="205"/>
      <c r="D384" s="205"/>
      <c r="E384" s="205"/>
    </row>
    <row r="385" spans="1:5" ht="15.95" customHeight="1">
      <c r="A385" s="205"/>
      <c r="B385" s="210"/>
      <c r="C385" s="205"/>
      <c r="D385" s="205"/>
      <c r="E385" s="205"/>
    </row>
    <row r="386" spans="1:5" ht="15.95" customHeight="1">
      <c r="A386" s="205"/>
      <c r="B386" s="210"/>
      <c r="C386" s="205"/>
      <c r="D386" s="205"/>
      <c r="E386" s="205"/>
    </row>
    <row r="387" spans="1:5" ht="15.95" customHeight="1">
      <c r="A387" s="205"/>
      <c r="B387" s="210"/>
      <c r="C387" s="205"/>
      <c r="D387" s="205"/>
      <c r="E387" s="205"/>
    </row>
    <row r="388" spans="1:5" ht="15.95" customHeight="1">
      <c r="A388" s="205"/>
      <c r="B388" s="210"/>
      <c r="C388" s="205"/>
      <c r="D388" s="205"/>
      <c r="E388" s="205"/>
    </row>
    <row r="389" spans="1:5" ht="15.95" customHeight="1">
      <c r="A389" s="210"/>
      <c r="B389" s="210"/>
      <c r="C389" s="205"/>
      <c r="D389" s="205"/>
      <c r="E389" s="205"/>
    </row>
    <row r="390" spans="1:5" ht="15.95" customHeight="1">
      <c r="A390" s="210"/>
      <c r="B390" s="210"/>
      <c r="C390" s="205"/>
      <c r="D390" s="205"/>
      <c r="E390" s="205"/>
    </row>
    <row r="391" spans="1:5" ht="15.95" customHeight="1">
      <c r="A391" s="205"/>
      <c r="B391" s="210"/>
      <c r="C391" s="205"/>
      <c r="D391" s="205"/>
      <c r="E391" s="205"/>
    </row>
    <row r="392" spans="1:5" ht="15.95" customHeight="1">
      <c r="A392" s="210"/>
      <c r="B392" s="205"/>
      <c r="C392" s="205"/>
      <c r="D392" s="205"/>
      <c r="E392" s="205"/>
    </row>
    <row r="393" spans="1:5" ht="15.95" customHeight="1">
      <c r="A393" s="210"/>
      <c r="B393" s="205"/>
      <c r="C393" s="205"/>
      <c r="D393" s="205"/>
      <c r="E393" s="205"/>
    </row>
    <row r="394" spans="1:5" ht="15.95" customHeight="1">
      <c r="A394" s="210"/>
      <c r="B394" s="210"/>
      <c r="C394" s="205"/>
      <c r="D394" s="205"/>
      <c r="E394" s="205"/>
    </row>
    <row r="395" spans="1:5" ht="15.95" customHeight="1">
      <c r="A395" s="210"/>
      <c r="B395" s="210"/>
      <c r="C395" s="205"/>
      <c r="D395" s="205"/>
      <c r="E395" s="205"/>
    </row>
    <row r="396" spans="1:5" ht="15.95" customHeight="1">
      <c r="A396" s="205"/>
      <c r="B396" s="210"/>
      <c r="C396" s="205"/>
      <c r="D396" s="205"/>
      <c r="E396" s="205"/>
    </row>
    <row r="397" spans="1:5" ht="15.95" customHeight="1">
      <c r="A397" s="210"/>
      <c r="B397" s="205"/>
      <c r="C397" s="205"/>
      <c r="D397" s="205"/>
      <c r="E397" s="205"/>
    </row>
    <row r="398" spans="1:5" ht="15.95" customHeight="1">
      <c r="A398" s="210"/>
      <c r="B398" s="210"/>
      <c r="C398" s="205"/>
      <c r="D398" s="205"/>
      <c r="E398" s="205"/>
    </row>
    <row r="399" spans="1:5" ht="15.95" customHeight="1">
      <c r="A399" s="210"/>
      <c r="B399" s="210"/>
      <c r="C399" s="205"/>
      <c r="D399" s="205"/>
      <c r="E399" s="205"/>
    </row>
    <row r="400" spans="1:5" ht="15.95" customHeight="1">
      <c r="A400" s="210"/>
      <c r="B400" s="210"/>
      <c r="C400" s="205"/>
      <c r="D400" s="205"/>
      <c r="E400" s="205"/>
    </row>
    <row r="401" spans="1:5" ht="15.95" customHeight="1">
      <c r="A401" s="210"/>
      <c r="B401" s="205"/>
      <c r="C401" s="205"/>
      <c r="D401" s="205"/>
      <c r="E401" s="205"/>
    </row>
    <row r="402" spans="1:5" ht="15.95" customHeight="1">
      <c r="A402" s="210"/>
      <c r="B402" s="210"/>
      <c r="C402" s="205"/>
      <c r="D402" s="205"/>
      <c r="E402" s="205"/>
    </row>
    <row r="403" spans="1:5" ht="15.95" customHeight="1">
      <c r="A403" s="210"/>
      <c r="B403" s="210"/>
      <c r="C403" s="205"/>
      <c r="D403" s="205"/>
      <c r="E403" s="205"/>
    </row>
    <row r="404" spans="1:5" ht="15.95" customHeight="1">
      <c r="A404" s="210"/>
      <c r="B404" s="210"/>
      <c r="C404" s="205"/>
      <c r="D404" s="205"/>
      <c r="E404" s="205"/>
    </row>
    <row r="405" spans="1:5" ht="15.95" customHeight="1">
      <c r="A405" s="210"/>
      <c r="B405" s="210"/>
      <c r="C405" s="205"/>
      <c r="D405" s="205"/>
      <c r="E405" s="205"/>
    </row>
    <row r="406" spans="1:5" ht="15.95" customHeight="1">
      <c r="A406" s="210"/>
      <c r="B406" s="210"/>
      <c r="C406" s="205"/>
      <c r="D406" s="205"/>
      <c r="E406" s="205"/>
    </row>
    <row r="407" spans="1:5" ht="15.95" customHeight="1">
      <c r="A407" s="210"/>
      <c r="B407" s="210"/>
      <c r="C407" s="205"/>
      <c r="D407" s="205"/>
      <c r="E407" s="205"/>
    </row>
    <row r="408" spans="1:5" ht="15.95" customHeight="1">
      <c r="A408" s="210"/>
      <c r="B408" s="205"/>
      <c r="C408" s="205"/>
      <c r="D408" s="205"/>
      <c r="E408" s="205"/>
    </row>
    <row r="409" spans="1:5" ht="15.95" customHeight="1">
      <c r="A409" s="205"/>
      <c r="B409" s="205"/>
      <c r="C409" s="205"/>
      <c r="D409" s="205"/>
      <c r="E409" s="205"/>
    </row>
    <row r="410" spans="1:5" ht="15.95" customHeight="1">
      <c r="A410" s="205"/>
      <c r="B410" s="210"/>
      <c r="C410" s="205"/>
      <c r="D410" s="205"/>
      <c r="E410" s="205"/>
    </row>
    <row r="411" spans="1:5" ht="15.95" customHeight="1">
      <c r="A411" s="210"/>
      <c r="B411" s="210"/>
      <c r="C411" s="205"/>
      <c r="D411" s="205"/>
      <c r="E411" s="205"/>
    </row>
    <row r="412" spans="1:5" ht="15.95" customHeight="1">
      <c r="A412" s="210"/>
      <c r="B412" s="210"/>
      <c r="C412" s="205"/>
      <c r="D412" s="205"/>
      <c r="E412" s="205"/>
    </row>
    <row r="413" spans="1:5" ht="15.95" customHeight="1">
      <c r="A413" s="205"/>
      <c r="B413" s="210"/>
      <c r="C413" s="205"/>
      <c r="D413" s="205"/>
      <c r="E413" s="205"/>
    </row>
    <row r="414" spans="1:5" ht="15.95" customHeight="1">
      <c r="A414" s="210"/>
      <c r="B414" s="210"/>
      <c r="C414" s="205"/>
      <c r="D414" s="205"/>
      <c r="E414" s="205"/>
    </row>
    <row r="415" spans="1:5" ht="15.95" customHeight="1">
      <c r="A415" s="210"/>
      <c r="B415" s="210"/>
      <c r="C415" s="205"/>
      <c r="D415" s="205"/>
      <c r="E415" s="205"/>
    </row>
    <row r="416" spans="1:5" ht="15.95" customHeight="1">
      <c r="A416" s="210"/>
      <c r="B416" s="210"/>
      <c r="C416" s="205"/>
      <c r="D416" s="205"/>
      <c r="E416" s="205"/>
    </row>
    <row r="417" spans="1:5" ht="15.95" customHeight="1">
      <c r="A417" s="210"/>
      <c r="B417" s="210"/>
      <c r="C417" s="205"/>
      <c r="D417" s="205"/>
      <c r="E417" s="205"/>
    </row>
    <row r="418" spans="1:5" ht="15.95" customHeight="1">
      <c r="A418" s="210"/>
      <c r="B418" s="210"/>
      <c r="C418" s="205"/>
      <c r="D418" s="205"/>
      <c r="E418" s="205"/>
    </row>
    <row r="419" spans="1:5" ht="15.95" customHeight="1">
      <c r="A419" s="210"/>
      <c r="B419" s="205"/>
      <c r="C419" s="205"/>
      <c r="D419" s="205"/>
      <c r="E419" s="205"/>
    </row>
    <row r="420" spans="1:5" ht="15.95" customHeight="1">
      <c r="A420" s="210"/>
      <c r="B420" s="210"/>
      <c r="C420" s="205"/>
      <c r="D420" s="205"/>
      <c r="E420" s="205"/>
    </row>
    <row r="421" spans="1:5" ht="15.95" customHeight="1">
      <c r="A421" s="210"/>
      <c r="B421" s="210"/>
      <c r="C421" s="205"/>
      <c r="D421" s="205"/>
      <c r="E421" s="205"/>
    </row>
    <row r="422" spans="1:5" ht="15.95" customHeight="1">
      <c r="A422" s="210"/>
      <c r="B422" s="205"/>
      <c r="C422" s="205"/>
      <c r="D422" s="205"/>
      <c r="E422" s="205"/>
    </row>
    <row r="423" spans="1:5" ht="15.95" customHeight="1">
      <c r="A423" s="210"/>
      <c r="B423" s="210"/>
      <c r="C423" s="205"/>
      <c r="D423" s="205"/>
      <c r="E423" s="205"/>
    </row>
    <row r="424" spans="1:5" ht="15.95" customHeight="1">
      <c r="A424" s="210"/>
      <c r="B424" s="205"/>
      <c r="C424" s="205"/>
      <c r="D424" s="205"/>
      <c r="E424" s="205"/>
    </row>
    <row r="425" spans="1:5" ht="15.95" customHeight="1">
      <c r="A425" s="210"/>
      <c r="B425" s="210"/>
      <c r="C425" s="205"/>
      <c r="D425" s="205"/>
      <c r="E425" s="205"/>
    </row>
    <row r="426" spans="1:5" ht="15.95" customHeight="1">
      <c r="A426" s="210"/>
      <c r="B426" s="205"/>
      <c r="C426" s="205"/>
      <c r="D426" s="205"/>
      <c r="E426" s="205"/>
    </row>
    <row r="427" spans="1:5" ht="15.95" customHeight="1">
      <c r="A427" s="210"/>
      <c r="B427" s="210"/>
      <c r="C427" s="205"/>
      <c r="D427" s="205"/>
      <c r="E427" s="205"/>
    </row>
    <row r="428" spans="1:5" ht="15.95" customHeight="1">
      <c r="A428" s="210"/>
      <c r="B428" s="210"/>
      <c r="C428" s="205"/>
      <c r="D428" s="205"/>
      <c r="E428" s="205"/>
    </row>
    <row r="429" spans="1:5" ht="15.95" customHeight="1">
      <c r="A429" s="210"/>
      <c r="B429" s="205"/>
      <c r="C429" s="205"/>
      <c r="D429" s="205"/>
      <c r="E429" s="205"/>
    </row>
    <row r="430" spans="1:5" ht="15.95" customHeight="1">
      <c r="A430" s="205"/>
      <c r="B430" s="205"/>
      <c r="C430" s="205"/>
      <c r="D430" s="205"/>
      <c r="E430" s="205"/>
    </row>
    <row r="431" spans="1:5" ht="15.95" customHeight="1">
      <c r="A431" s="205"/>
      <c r="B431" s="210"/>
      <c r="C431" s="205"/>
      <c r="D431" s="205"/>
      <c r="E431" s="205"/>
    </row>
    <row r="432" spans="1:5" ht="15.95" customHeight="1">
      <c r="A432" s="205"/>
      <c r="B432" s="210"/>
      <c r="C432" s="205"/>
      <c r="D432" s="205"/>
      <c r="E432" s="205"/>
    </row>
    <row r="433" spans="1:5" ht="15.95" customHeight="1">
      <c r="A433" s="210"/>
      <c r="B433" s="210"/>
      <c r="C433" s="205"/>
      <c r="D433" s="205"/>
      <c r="E433" s="205"/>
    </row>
    <row r="434" spans="1:5" ht="15.95" customHeight="1">
      <c r="A434" s="210"/>
      <c r="B434" s="210"/>
      <c r="C434" s="205"/>
      <c r="D434" s="205"/>
      <c r="E434" s="205"/>
    </row>
    <row r="435" spans="1:5" ht="15.95" customHeight="1">
      <c r="A435" s="205"/>
      <c r="B435" s="205"/>
      <c r="C435" s="205"/>
      <c r="D435" s="205"/>
      <c r="E435" s="205"/>
    </row>
    <row r="436" spans="1:5" ht="15.95" customHeight="1">
      <c r="A436" s="210"/>
      <c r="B436" s="210"/>
      <c r="C436" s="205"/>
      <c r="D436" s="205"/>
      <c r="E436" s="205"/>
    </row>
    <row r="437" spans="1:5" ht="15.95" customHeight="1">
      <c r="A437" s="210"/>
      <c r="B437" s="210"/>
      <c r="C437" s="205"/>
      <c r="D437" s="205"/>
      <c r="E437" s="205"/>
    </row>
    <row r="438" spans="1:5" ht="15.95" customHeight="1">
      <c r="A438" s="210"/>
      <c r="B438" s="210"/>
      <c r="C438" s="205"/>
      <c r="D438" s="205"/>
      <c r="E438" s="205"/>
    </row>
    <row r="439" spans="1:5" ht="15.95" customHeight="1">
      <c r="A439" s="210"/>
      <c r="B439" s="210"/>
      <c r="C439" s="205"/>
      <c r="D439" s="205"/>
      <c r="E439" s="205"/>
    </row>
    <row r="440" spans="1:5" ht="15.95" customHeight="1">
      <c r="A440" s="210"/>
      <c r="B440" s="210"/>
      <c r="C440" s="205"/>
      <c r="D440" s="205"/>
      <c r="E440" s="205"/>
    </row>
    <row r="441" spans="1:5" ht="15.95" customHeight="1">
      <c r="A441" s="210"/>
      <c r="B441" s="210"/>
      <c r="C441" s="205"/>
      <c r="D441" s="205"/>
      <c r="E441" s="205"/>
    </row>
    <row r="442" spans="1:5" ht="15.95" customHeight="1">
      <c r="A442" s="210"/>
      <c r="B442" s="210"/>
      <c r="C442" s="205"/>
      <c r="D442" s="205"/>
      <c r="E442" s="205"/>
    </row>
    <row r="443" spans="1:5" ht="15.95" customHeight="1">
      <c r="A443" s="210"/>
      <c r="B443" s="210"/>
      <c r="C443" s="205"/>
      <c r="D443" s="205"/>
      <c r="E443" s="205"/>
    </row>
    <row r="444" spans="1:5" ht="15.95" customHeight="1">
      <c r="A444" s="210"/>
      <c r="B444" s="210"/>
      <c r="C444" s="205"/>
      <c r="D444" s="205"/>
      <c r="E444" s="205"/>
    </row>
    <row r="445" spans="1:5" ht="15.95" customHeight="1">
      <c r="A445" s="210"/>
      <c r="B445" s="205"/>
      <c r="C445" s="205"/>
      <c r="D445" s="205"/>
      <c r="E445" s="205"/>
    </row>
    <row r="446" spans="1:5" ht="15.95" customHeight="1">
      <c r="A446" s="210"/>
      <c r="B446" s="210"/>
      <c r="C446" s="205"/>
      <c r="D446" s="205"/>
      <c r="E446" s="205"/>
    </row>
    <row r="447" spans="1:5" ht="15.95" customHeight="1">
      <c r="A447" s="210"/>
      <c r="B447" s="210"/>
      <c r="C447" s="205"/>
      <c r="D447" s="205"/>
      <c r="E447" s="205"/>
    </row>
    <row r="448" spans="1:5" ht="15.95" customHeight="1">
      <c r="A448" s="210"/>
      <c r="B448" s="210"/>
      <c r="C448" s="205"/>
      <c r="D448" s="205"/>
      <c r="E448" s="205"/>
    </row>
    <row r="449" spans="1:5" ht="15.95" customHeight="1">
      <c r="A449" s="210"/>
      <c r="B449" s="210"/>
      <c r="C449" s="205"/>
      <c r="D449" s="205"/>
      <c r="E449" s="205"/>
    </row>
    <row r="450" spans="1:5" ht="15.95" customHeight="1">
      <c r="A450" s="210"/>
      <c r="B450" s="210"/>
      <c r="C450" s="205"/>
      <c r="D450" s="205"/>
      <c r="E450" s="205"/>
    </row>
    <row r="451" spans="1:5" ht="15.95" customHeight="1">
      <c r="A451" s="210"/>
      <c r="B451" s="210"/>
      <c r="C451" s="205"/>
      <c r="D451" s="205"/>
      <c r="E451" s="205"/>
    </row>
    <row r="452" spans="1:5" ht="15.95" customHeight="1">
      <c r="A452" s="210"/>
      <c r="B452" s="205"/>
      <c r="C452" s="205"/>
      <c r="D452" s="205"/>
      <c r="E452" s="205"/>
    </row>
    <row r="453" spans="1:5" ht="15.95" customHeight="1">
      <c r="A453" s="210"/>
      <c r="B453" s="210"/>
      <c r="C453" s="205"/>
      <c r="D453" s="205"/>
      <c r="E453" s="205"/>
    </row>
    <row r="454" spans="1:5" ht="15.95" customHeight="1">
      <c r="A454" s="210"/>
      <c r="B454" s="210"/>
      <c r="C454" s="205"/>
      <c r="D454" s="205"/>
      <c r="E454" s="205"/>
    </row>
    <row r="455" spans="1:5" ht="15.95" customHeight="1">
      <c r="A455" s="210"/>
      <c r="B455" s="210"/>
      <c r="C455" s="205"/>
      <c r="D455" s="205"/>
      <c r="E455" s="205"/>
    </row>
    <row r="456" spans="1:5" ht="15.95" customHeight="1">
      <c r="A456" s="210"/>
      <c r="B456" s="205"/>
      <c r="C456" s="205"/>
      <c r="D456" s="205"/>
      <c r="E456" s="205"/>
    </row>
    <row r="457" spans="1:5" ht="15.95" customHeight="1">
      <c r="A457" s="205"/>
      <c r="B457" s="205"/>
      <c r="C457" s="205"/>
      <c r="D457" s="205"/>
      <c r="E457" s="205"/>
    </row>
    <row r="458" spans="1:5" ht="15.95" customHeight="1">
      <c r="A458" s="205"/>
      <c r="B458" s="210"/>
      <c r="C458" s="205"/>
      <c r="D458" s="205"/>
      <c r="E458" s="205"/>
    </row>
    <row r="459" spans="1:5" ht="15.95" customHeight="1">
      <c r="A459" s="210"/>
      <c r="B459" s="210"/>
      <c r="C459" s="205"/>
      <c r="D459" s="205"/>
      <c r="E459" s="205"/>
    </row>
    <row r="460" spans="1:5" ht="15.95" customHeight="1">
      <c r="A460" s="205"/>
      <c r="B460" s="210"/>
      <c r="C460" s="205"/>
      <c r="D460" s="205"/>
      <c r="E460" s="205"/>
    </row>
    <row r="461" spans="1:5" ht="15.95" customHeight="1">
      <c r="A461" s="205"/>
      <c r="B461" s="210"/>
      <c r="C461" s="205"/>
      <c r="D461" s="205"/>
      <c r="E461" s="205"/>
    </row>
    <row r="462" spans="1:5" ht="15.95" customHeight="1">
      <c r="A462" s="210"/>
      <c r="B462" s="210"/>
      <c r="C462" s="205"/>
      <c r="D462" s="205"/>
      <c r="E462" s="205"/>
    </row>
    <row r="463" spans="1:5" ht="15.95" customHeight="1">
      <c r="A463" s="210"/>
      <c r="B463" s="210"/>
      <c r="C463" s="205"/>
      <c r="D463" s="205"/>
      <c r="E463" s="205"/>
    </row>
    <row r="464" spans="1:5" ht="15.95" customHeight="1">
      <c r="A464" s="210"/>
      <c r="B464" s="210"/>
      <c r="C464" s="205"/>
      <c r="D464" s="205"/>
      <c r="E464" s="205"/>
    </row>
    <row r="465" spans="1:5" ht="15.95" customHeight="1">
      <c r="A465" s="210"/>
      <c r="B465" s="210"/>
      <c r="C465" s="205"/>
      <c r="D465" s="205"/>
      <c r="E465" s="205"/>
    </row>
    <row r="466" spans="1:5" ht="15.95" customHeight="1">
      <c r="A466" s="210"/>
      <c r="B466" s="210"/>
      <c r="C466" s="205"/>
      <c r="D466" s="205"/>
      <c r="E466" s="205"/>
    </row>
    <row r="467" spans="1:5" ht="15.95" customHeight="1">
      <c r="A467" s="210"/>
      <c r="B467" s="210"/>
      <c r="C467" s="205"/>
      <c r="D467" s="205"/>
      <c r="E467" s="205"/>
    </row>
    <row r="468" spans="1:5" ht="15.95" customHeight="1">
      <c r="A468" s="210"/>
      <c r="B468" s="210"/>
      <c r="C468" s="205"/>
      <c r="D468" s="205"/>
      <c r="E468" s="205"/>
    </row>
    <row r="469" spans="1:5" ht="15.95" customHeight="1">
      <c r="A469" s="210"/>
      <c r="B469" s="210"/>
      <c r="C469" s="205"/>
      <c r="D469" s="205"/>
      <c r="E469" s="205"/>
    </row>
    <row r="470" spans="1:5" ht="15.95" customHeight="1">
      <c r="A470" s="210"/>
      <c r="B470" s="210"/>
      <c r="C470" s="205"/>
      <c r="D470" s="205"/>
      <c r="E470" s="205"/>
    </row>
    <row r="471" spans="1:5" ht="15.95" customHeight="1">
      <c r="A471" s="210"/>
      <c r="B471" s="205"/>
      <c r="C471" s="205"/>
      <c r="D471" s="205"/>
      <c r="E471" s="205"/>
    </row>
    <row r="472" spans="1:5" ht="15.95" customHeight="1">
      <c r="A472" s="210"/>
      <c r="B472" s="210"/>
      <c r="C472" s="205"/>
      <c r="D472" s="205"/>
      <c r="E472" s="205"/>
    </row>
    <row r="473" spans="1:5" ht="15.95" customHeight="1">
      <c r="A473" s="210"/>
      <c r="B473" s="210"/>
      <c r="C473" s="205"/>
      <c r="D473" s="205"/>
      <c r="E473" s="205"/>
    </row>
    <row r="474" spans="1:5" ht="15.95" customHeight="1">
      <c r="A474" s="205"/>
      <c r="B474" s="210"/>
      <c r="C474" s="205"/>
      <c r="D474" s="205"/>
      <c r="E474" s="205"/>
    </row>
    <row r="475" spans="1:5" ht="15.95" customHeight="1">
      <c r="A475" s="205"/>
      <c r="B475" s="210"/>
      <c r="C475" s="205"/>
      <c r="D475" s="205"/>
      <c r="E475" s="205"/>
    </row>
    <row r="476" spans="1:5" ht="15.95" customHeight="1">
      <c r="A476" s="205"/>
      <c r="B476" s="210"/>
      <c r="C476" s="205"/>
      <c r="D476" s="205"/>
      <c r="E476" s="205"/>
    </row>
    <row r="477" spans="1:5" ht="15.95" customHeight="1">
      <c r="A477" s="210"/>
      <c r="B477" s="210"/>
      <c r="C477" s="205"/>
      <c r="D477" s="205"/>
      <c r="E477" s="205"/>
    </row>
    <row r="478" spans="1:5" ht="15.95" customHeight="1">
      <c r="A478" s="210"/>
      <c r="B478" s="210"/>
      <c r="C478" s="205"/>
      <c r="D478" s="205"/>
      <c r="E478" s="205"/>
    </row>
    <row r="479" spans="1:5" ht="15.95" customHeight="1">
      <c r="A479" s="210"/>
      <c r="B479" s="210"/>
      <c r="C479" s="205"/>
      <c r="D479" s="205"/>
      <c r="E479" s="205"/>
    </row>
    <row r="480" spans="1:5" ht="15.95" customHeight="1">
      <c r="A480" s="210"/>
      <c r="B480" s="210"/>
      <c r="C480" s="205"/>
      <c r="D480" s="205"/>
      <c r="E480" s="205"/>
    </row>
    <row r="481" spans="1:5" ht="15.95" customHeight="1">
      <c r="A481" s="210"/>
      <c r="B481" s="210"/>
      <c r="C481" s="205"/>
      <c r="D481" s="205"/>
      <c r="E481" s="205"/>
    </row>
    <row r="482" spans="1:5" ht="15.95" customHeight="1">
      <c r="A482" s="210"/>
      <c r="B482" s="205"/>
      <c r="C482" s="205"/>
      <c r="D482" s="205"/>
      <c r="E482" s="205"/>
    </row>
    <row r="483" spans="1:5" ht="15.95" customHeight="1">
      <c r="A483" s="210"/>
      <c r="B483" s="205"/>
      <c r="C483" s="205"/>
      <c r="D483" s="205"/>
      <c r="E483" s="205"/>
    </row>
    <row r="484" spans="1:5" ht="15.95" customHeight="1">
      <c r="A484" s="210"/>
      <c r="B484" s="210"/>
      <c r="C484" s="205"/>
      <c r="D484" s="205"/>
      <c r="E484" s="205"/>
    </row>
    <row r="485" spans="1:5" ht="15.95" customHeight="1">
      <c r="A485" s="210"/>
      <c r="B485" s="210"/>
      <c r="C485" s="205"/>
      <c r="D485" s="205"/>
      <c r="E485" s="205"/>
    </row>
    <row r="486" spans="1:5" ht="15.95" customHeight="1">
      <c r="A486" s="210"/>
      <c r="B486" s="210"/>
      <c r="C486" s="205"/>
      <c r="D486" s="205"/>
      <c r="E486" s="205"/>
    </row>
    <row r="487" spans="1:5" ht="15.95" customHeight="1">
      <c r="A487" s="210"/>
      <c r="B487" s="210"/>
      <c r="C487" s="205"/>
      <c r="D487" s="205"/>
      <c r="E487" s="205"/>
    </row>
    <row r="488" spans="1:5" ht="15.95" customHeight="1">
      <c r="A488" s="210"/>
      <c r="B488" s="210"/>
      <c r="C488" s="205"/>
      <c r="D488" s="205"/>
      <c r="E488" s="205"/>
    </row>
    <row r="489" spans="1:5" ht="15.95" customHeight="1">
      <c r="A489" s="210"/>
      <c r="B489" s="210"/>
      <c r="C489" s="205"/>
      <c r="D489" s="205"/>
      <c r="E489" s="205"/>
    </row>
    <row r="490" spans="1:5" ht="15.95" customHeight="1">
      <c r="A490" s="210"/>
      <c r="B490" s="210"/>
      <c r="C490" s="205"/>
      <c r="D490" s="205"/>
      <c r="E490" s="205"/>
    </row>
    <row r="491" spans="1:5" ht="15.95" customHeight="1">
      <c r="A491" s="210"/>
      <c r="B491" s="210"/>
      <c r="C491" s="205"/>
      <c r="D491" s="205"/>
      <c r="E491" s="205"/>
    </row>
    <row r="492" spans="1:5" ht="15.95" customHeight="1">
      <c r="A492" s="210"/>
      <c r="B492" s="210"/>
      <c r="C492" s="205"/>
      <c r="D492" s="205"/>
      <c r="E492" s="205"/>
    </row>
    <row r="493" spans="1:5" ht="15.95" customHeight="1">
      <c r="A493" s="210"/>
      <c r="B493" s="210"/>
      <c r="C493" s="205"/>
      <c r="D493" s="205"/>
      <c r="E493" s="205"/>
    </row>
    <row r="494" spans="1:5" ht="15.95" customHeight="1">
      <c r="A494" s="210"/>
      <c r="B494" s="210"/>
      <c r="C494" s="205"/>
      <c r="D494" s="205"/>
      <c r="E494" s="205"/>
    </row>
    <row r="495" spans="1:5" ht="15.95" customHeight="1">
      <c r="A495" s="205"/>
      <c r="B495" s="210"/>
      <c r="C495" s="205"/>
      <c r="D495" s="205"/>
      <c r="E495" s="205"/>
    </row>
    <row r="496" spans="1:5" ht="15.95" customHeight="1">
      <c r="A496" s="210"/>
      <c r="B496" s="205"/>
      <c r="C496" s="205"/>
      <c r="D496" s="205"/>
      <c r="E496" s="205"/>
    </row>
    <row r="497" spans="1:5" ht="15.95" customHeight="1">
      <c r="A497" s="210"/>
      <c r="B497" s="205"/>
      <c r="C497" s="205"/>
      <c r="D497" s="205"/>
      <c r="E497" s="205"/>
    </row>
    <row r="498" spans="1:5" ht="15.95" customHeight="1">
      <c r="A498" s="210"/>
      <c r="B498" s="210"/>
      <c r="C498" s="205"/>
      <c r="D498" s="205"/>
      <c r="E498" s="205"/>
    </row>
    <row r="499" spans="1:5" ht="15.95" customHeight="1">
      <c r="A499" s="210"/>
      <c r="B499" s="205"/>
      <c r="C499" s="205"/>
      <c r="D499" s="205"/>
      <c r="E499" s="205"/>
    </row>
    <row r="500" spans="1:5" ht="15.95" customHeight="1">
      <c r="A500" s="210"/>
      <c r="B500" s="210"/>
      <c r="C500" s="205"/>
      <c r="D500" s="205"/>
      <c r="E500" s="205"/>
    </row>
    <row r="501" spans="1:5" ht="15.95" customHeight="1">
      <c r="A501" s="210"/>
      <c r="B501" s="210"/>
      <c r="C501" s="205"/>
      <c r="D501" s="205"/>
      <c r="E501" s="205"/>
    </row>
    <row r="502" spans="1:5" ht="15.95" customHeight="1">
      <c r="A502" s="210"/>
      <c r="B502" s="210"/>
      <c r="C502" s="205"/>
      <c r="D502" s="205"/>
      <c r="E502" s="205"/>
    </row>
    <row r="503" spans="1:5" ht="15.95" customHeight="1">
      <c r="A503" s="210"/>
      <c r="B503" s="210"/>
      <c r="C503" s="205"/>
      <c r="D503" s="205"/>
      <c r="E503" s="205"/>
    </row>
    <row r="504" spans="1:5" ht="15.95" customHeight="1">
      <c r="A504" s="210"/>
      <c r="B504" s="210"/>
      <c r="C504" s="205"/>
      <c r="D504" s="205"/>
      <c r="E504" s="205"/>
    </row>
    <row r="505" spans="1:5" ht="15.95" customHeight="1">
      <c r="A505" s="205"/>
      <c r="B505" s="210"/>
      <c r="C505" s="205"/>
      <c r="D505" s="205"/>
      <c r="E505" s="205"/>
    </row>
    <row r="506" spans="1:5" ht="15.95" customHeight="1">
      <c r="A506" s="205"/>
      <c r="B506" s="210"/>
      <c r="C506" s="205"/>
      <c r="D506" s="205"/>
      <c r="E506" s="205"/>
    </row>
    <row r="507" spans="1:5" ht="15.95" customHeight="1">
      <c r="A507" s="205"/>
      <c r="B507" s="210"/>
      <c r="C507" s="205"/>
      <c r="D507" s="205"/>
      <c r="E507" s="205"/>
    </row>
    <row r="508" spans="1:5" ht="15.95" customHeight="1">
      <c r="A508" s="210"/>
      <c r="B508" s="205"/>
      <c r="C508" s="205"/>
      <c r="D508" s="205"/>
      <c r="E508" s="205"/>
    </row>
    <row r="509" spans="1:5" ht="15.95" customHeight="1">
      <c r="A509" s="210"/>
      <c r="B509" s="205"/>
      <c r="C509" s="205"/>
      <c r="D509" s="205"/>
      <c r="E509" s="205"/>
    </row>
    <row r="510" spans="1:5" ht="15.95" customHeight="1">
      <c r="A510" s="210"/>
      <c r="B510" s="205"/>
      <c r="C510" s="205"/>
      <c r="D510" s="205"/>
      <c r="E510" s="205"/>
    </row>
    <row r="511" spans="1:5" ht="15.95" customHeight="1">
      <c r="A511" s="205"/>
      <c r="B511" s="210"/>
      <c r="C511" s="205"/>
      <c r="D511" s="205"/>
      <c r="E511" s="205"/>
    </row>
    <row r="512" spans="1:5" ht="15.95" customHeight="1">
      <c r="A512" s="205"/>
      <c r="B512" s="205"/>
      <c r="C512" s="205"/>
      <c r="D512" s="205"/>
      <c r="E512" s="205"/>
    </row>
    <row r="513" spans="1:5" ht="15.95" customHeight="1">
      <c r="A513" s="210"/>
      <c r="B513" s="210"/>
      <c r="C513" s="205"/>
      <c r="D513" s="205"/>
      <c r="E513" s="205"/>
    </row>
    <row r="514" spans="1:5" ht="15.95" customHeight="1">
      <c r="A514" s="205"/>
      <c r="B514" s="210"/>
      <c r="C514" s="205"/>
      <c r="D514" s="205"/>
      <c r="E514" s="205"/>
    </row>
    <row r="515" spans="1:5" ht="15.95" customHeight="1">
      <c r="A515" s="210"/>
      <c r="B515" s="210"/>
      <c r="C515" s="205"/>
      <c r="D515" s="205"/>
      <c r="E515" s="205"/>
    </row>
    <row r="516" spans="1:5" ht="15.95" customHeight="1">
      <c r="A516" s="210"/>
      <c r="B516" s="210"/>
      <c r="C516" s="205"/>
      <c r="D516" s="205"/>
      <c r="E516" s="205"/>
    </row>
    <row r="517" spans="1:5" ht="15.95" customHeight="1">
      <c r="A517" s="205"/>
      <c r="B517" s="210"/>
      <c r="C517" s="205"/>
      <c r="D517" s="205"/>
      <c r="E517" s="205"/>
    </row>
    <row r="518" spans="1:5" ht="15.95" customHeight="1">
      <c r="A518" s="210"/>
      <c r="B518" s="210"/>
      <c r="C518" s="205"/>
      <c r="D518" s="205"/>
      <c r="E518" s="205"/>
    </row>
    <row r="519" spans="1:5" ht="15.95" customHeight="1">
      <c r="A519" s="210"/>
      <c r="B519" s="210"/>
      <c r="C519" s="205"/>
      <c r="D519" s="205"/>
      <c r="E519" s="205"/>
    </row>
    <row r="520" spans="1:5" ht="15.95" customHeight="1">
      <c r="A520" s="210"/>
      <c r="B520" s="210"/>
      <c r="C520" s="205"/>
      <c r="D520" s="205"/>
      <c r="E520" s="205"/>
    </row>
    <row r="521" spans="1:5" ht="15.95" customHeight="1">
      <c r="A521" s="210"/>
      <c r="B521" s="210"/>
      <c r="C521" s="205"/>
      <c r="D521" s="205"/>
      <c r="E521" s="205"/>
    </row>
    <row r="522" spans="1:5" ht="15.95" customHeight="1">
      <c r="A522" s="210"/>
      <c r="B522" s="210"/>
      <c r="C522" s="205"/>
      <c r="D522" s="205"/>
      <c r="E522" s="205"/>
    </row>
    <row r="523" spans="1:5" ht="15.95" customHeight="1">
      <c r="A523" s="210"/>
      <c r="B523" s="210"/>
      <c r="C523" s="205"/>
      <c r="D523" s="205"/>
      <c r="E523" s="205"/>
    </row>
    <row r="524" spans="1:5" ht="15.95" customHeight="1">
      <c r="A524" s="210"/>
      <c r="B524" s="210"/>
      <c r="C524" s="205"/>
      <c r="D524" s="205"/>
      <c r="E524" s="205"/>
    </row>
    <row r="525" spans="1:5" ht="15.95" customHeight="1">
      <c r="A525" s="210"/>
      <c r="B525" s="210"/>
      <c r="C525" s="205"/>
      <c r="D525" s="205"/>
      <c r="E525" s="205"/>
    </row>
    <row r="526" spans="1:5" ht="15.95" customHeight="1">
      <c r="A526" s="210"/>
      <c r="B526" s="210"/>
      <c r="C526" s="205"/>
      <c r="D526" s="205"/>
      <c r="E526" s="205"/>
    </row>
    <row r="527" spans="1:5" ht="15.95" customHeight="1">
      <c r="A527" s="210"/>
      <c r="B527" s="210"/>
      <c r="C527" s="205"/>
      <c r="D527" s="205"/>
      <c r="E527" s="205"/>
    </row>
    <row r="528" spans="1:5" ht="15.95" customHeight="1">
      <c r="A528" s="205"/>
      <c r="B528" s="210"/>
      <c r="C528" s="205"/>
      <c r="D528" s="205"/>
      <c r="E528" s="205"/>
    </row>
    <row r="529" spans="1:5" ht="15.95" customHeight="1">
      <c r="A529" s="205"/>
      <c r="B529" s="210"/>
      <c r="C529" s="205"/>
      <c r="D529" s="205"/>
      <c r="E529" s="205"/>
    </row>
    <row r="530" spans="1:5" ht="15.95" customHeight="1">
      <c r="A530" s="205"/>
      <c r="B530" s="222"/>
      <c r="C530" s="205"/>
      <c r="D530" s="205"/>
      <c r="E530" s="205"/>
    </row>
    <row r="531" spans="1:5" ht="15.95" customHeight="1">
      <c r="A531" s="205"/>
      <c r="B531" s="210"/>
      <c r="C531" s="205"/>
      <c r="D531" s="205"/>
      <c r="E531" s="205"/>
    </row>
    <row r="532" spans="1:5" ht="15.95" customHeight="1">
      <c r="A532" s="205"/>
      <c r="B532" s="210"/>
      <c r="C532" s="205"/>
      <c r="D532" s="205"/>
      <c r="E532" s="205"/>
    </row>
    <row r="533" spans="1:5" ht="15.95" customHeight="1">
      <c r="A533" s="205"/>
      <c r="B533" s="205"/>
      <c r="C533" s="205"/>
      <c r="D533" s="205"/>
      <c r="E533" s="205"/>
    </row>
    <row r="534" spans="1:5" ht="15.95" customHeight="1">
      <c r="A534" s="210"/>
      <c r="B534" s="205"/>
      <c r="C534" s="205"/>
      <c r="D534" s="205"/>
      <c r="E534" s="205"/>
    </row>
    <row r="535" spans="1:5" ht="15.95" customHeight="1">
      <c r="A535" s="210"/>
      <c r="B535" s="205"/>
      <c r="C535" s="205"/>
      <c r="D535" s="205"/>
      <c r="E535" s="205"/>
    </row>
    <row r="536" spans="1:5" ht="12.95">
      <c r="A536" s="205"/>
      <c r="B536" s="205"/>
      <c r="C536" s="205"/>
      <c r="D536" s="205"/>
      <c r="E536" s="205"/>
    </row>
    <row r="537" spans="1:5" ht="12.95">
      <c r="A537" s="205"/>
      <c r="B537" s="205"/>
      <c r="C537" s="205"/>
      <c r="D537" s="205"/>
      <c r="E537" s="205"/>
    </row>
    <row r="538" spans="1:5" ht="12.95">
      <c r="A538" s="205"/>
      <c r="B538" s="210"/>
      <c r="C538" s="205"/>
      <c r="D538" s="205"/>
      <c r="E538" s="205"/>
    </row>
    <row r="539" spans="1:5" ht="12.95">
      <c r="A539" s="205"/>
      <c r="B539" s="205"/>
      <c r="C539" s="205"/>
      <c r="D539" s="205"/>
      <c r="E539" s="205"/>
    </row>
    <row r="540" spans="1:5" ht="12.95">
      <c r="A540" s="205"/>
      <c r="B540" s="205"/>
      <c r="C540" s="205"/>
      <c r="D540" s="205"/>
      <c r="E540" s="205"/>
    </row>
    <row r="541" spans="1:5" ht="12.95">
      <c r="A541" s="205"/>
      <c r="B541" s="205"/>
      <c r="C541" s="205"/>
      <c r="D541" s="205"/>
      <c r="E541" s="205"/>
    </row>
    <row r="542" spans="1:5" ht="12.95">
      <c r="A542" s="205"/>
      <c r="B542" s="205"/>
      <c r="C542" s="205"/>
      <c r="D542" s="205"/>
      <c r="E542" s="205"/>
    </row>
    <row r="543" spans="1:5" ht="12.95">
      <c r="A543" s="205"/>
      <c r="B543" s="210"/>
      <c r="C543" s="205"/>
      <c r="D543" s="205"/>
      <c r="E543" s="205"/>
    </row>
    <row r="544" spans="1:5" ht="12.95">
      <c r="A544" s="205"/>
      <c r="B544" s="210"/>
      <c r="C544" s="205"/>
      <c r="D544" s="205"/>
      <c r="E544" s="205"/>
    </row>
    <row r="545" spans="1:5" ht="12.95">
      <c r="A545" s="210"/>
      <c r="B545" s="210"/>
      <c r="C545" s="205"/>
      <c r="D545" s="205"/>
      <c r="E545" s="205"/>
    </row>
    <row r="546" spans="1:5" ht="12.95">
      <c r="A546" s="210"/>
      <c r="B546" s="210"/>
      <c r="C546" s="205"/>
      <c r="D546" s="205"/>
      <c r="E546" s="205"/>
    </row>
    <row r="547" spans="1:5" ht="12.95">
      <c r="A547" s="210"/>
      <c r="B547" s="210"/>
      <c r="C547" s="205"/>
      <c r="D547" s="205"/>
      <c r="E547" s="205"/>
    </row>
    <row r="548" spans="1:5" ht="12.95">
      <c r="A548" s="205"/>
      <c r="B548" s="210"/>
      <c r="C548" s="205"/>
      <c r="D548" s="205"/>
      <c r="E548" s="205"/>
    </row>
    <row r="549" spans="1:5" ht="12.95">
      <c r="A549" s="205"/>
      <c r="B549" s="210"/>
      <c r="C549" s="205"/>
      <c r="D549" s="205"/>
      <c r="E549" s="205"/>
    </row>
    <row r="550" spans="1:5" ht="12.95">
      <c r="A550" s="205"/>
      <c r="B550" s="210"/>
      <c r="C550" s="205"/>
      <c r="D550" s="205"/>
      <c r="E550" s="205"/>
    </row>
    <row r="551" spans="1:5" ht="12.95">
      <c r="A551" s="205"/>
      <c r="B551" s="210"/>
      <c r="C551" s="205"/>
      <c r="D551" s="205"/>
      <c r="E551" s="205"/>
    </row>
    <row r="552" spans="1:5" ht="12.95">
      <c r="A552" s="205"/>
      <c r="B552" s="210"/>
      <c r="C552" s="205"/>
      <c r="D552" s="205"/>
      <c r="E552" s="205"/>
    </row>
    <row r="553" spans="1:5" ht="12.95">
      <c r="A553" s="210"/>
      <c r="B553" s="210"/>
      <c r="C553" s="205"/>
      <c r="D553" s="205"/>
      <c r="E553" s="205"/>
    </row>
    <row r="554" spans="1:5" ht="12.95">
      <c r="A554" s="205"/>
      <c r="B554" s="210"/>
      <c r="C554" s="205"/>
      <c r="D554" s="205"/>
      <c r="E554" s="205"/>
    </row>
    <row r="555" spans="1:5" ht="12.95">
      <c r="A555" s="205"/>
      <c r="B555" s="210"/>
      <c r="C555" s="205"/>
      <c r="D555" s="205"/>
      <c r="E555" s="205"/>
    </row>
    <row r="556" spans="1:5" ht="12.95">
      <c r="A556" s="210"/>
      <c r="B556" s="210"/>
      <c r="C556" s="205"/>
      <c r="D556" s="205"/>
      <c r="E556" s="205"/>
    </row>
    <row r="557" spans="1:5" ht="12.95">
      <c r="A557" s="205"/>
      <c r="B557" s="205"/>
      <c r="C557" s="205"/>
      <c r="D557" s="205"/>
      <c r="E557" s="205"/>
    </row>
    <row r="558" spans="1:5" ht="12.95">
      <c r="A558" s="205"/>
      <c r="B558" s="210"/>
      <c r="C558" s="205"/>
      <c r="D558" s="205"/>
      <c r="E558" s="205"/>
    </row>
    <row r="559" spans="1:5" ht="12.95">
      <c r="A559" s="205"/>
      <c r="B559" s="210"/>
      <c r="C559" s="205"/>
      <c r="D559" s="205"/>
      <c r="E559" s="205"/>
    </row>
    <row r="560" spans="1:5" ht="12.95">
      <c r="A560" s="205"/>
      <c r="B560" s="210"/>
      <c r="C560" s="205"/>
      <c r="D560" s="205"/>
      <c r="E560" s="205"/>
    </row>
    <row r="561" spans="1:5" ht="12.95">
      <c r="A561" s="205"/>
      <c r="B561" s="210"/>
      <c r="C561" s="205"/>
      <c r="D561" s="205"/>
      <c r="E561" s="205"/>
    </row>
    <row r="562" spans="1:5" ht="12.95">
      <c r="A562" s="205"/>
      <c r="B562" s="210"/>
      <c r="C562" s="205"/>
      <c r="D562" s="205"/>
      <c r="E562" s="205"/>
    </row>
    <row r="563" spans="1:5" ht="12.95">
      <c r="A563" s="210"/>
      <c r="B563" s="210"/>
      <c r="C563" s="205"/>
      <c r="D563" s="205"/>
      <c r="E563" s="205"/>
    </row>
    <row r="564" spans="1:5" ht="12.95">
      <c r="A564" s="210"/>
      <c r="B564" s="210"/>
      <c r="C564" s="205"/>
      <c r="D564" s="205"/>
      <c r="E564" s="205"/>
    </row>
    <row r="565" spans="1:5" ht="12.95">
      <c r="A565" s="210"/>
      <c r="B565" s="210"/>
      <c r="C565" s="205"/>
      <c r="D565" s="205"/>
      <c r="E565" s="205"/>
    </row>
    <row r="566" spans="1:5" ht="12.95">
      <c r="A566" s="205"/>
      <c r="B566" s="210"/>
      <c r="C566" s="205"/>
      <c r="D566" s="205"/>
      <c r="E566" s="205"/>
    </row>
    <row r="567" spans="1:5" ht="12.95">
      <c r="A567" s="210"/>
      <c r="B567" s="210"/>
      <c r="C567" s="205"/>
      <c r="D567" s="205"/>
      <c r="E567" s="205"/>
    </row>
    <row r="568" spans="1:5" ht="12.95">
      <c r="A568" s="210"/>
      <c r="B568" s="210"/>
      <c r="C568" s="205"/>
      <c r="D568" s="205"/>
      <c r="E568" s="205"/>
    </row>
    <row r="569" spans="1:5" ht="12.95">
      <c r="A569" s="210"/>
      <c r="B569" s="210"/>
      <c r="C569" s="205"/>
      <c r="D569" s="205"/>
      <c r="E569" s="205"/>
    </row>
    <row r="570" spans="1:5" ht="12.95">
      <c r="A570" s="210"/>
      <c r="B570" s="210"/>
      <c r="C570" s="205"/>
      <c r="D570" s="205"/>
      <c r="E570" s="205"/>
    </row>
    <row r="571" spans="1:5" ht="12.95">
      <c r="A571" s="210"/>
      <c r="B571" s="210"/>
      <c r="C571" s="205"/>
      <c r="D571" s="205"/>
      <c r="E571" s="205"/>
    </row>
    <row r="572" spans="1:5" ht="12.95">
      <c r="A572" s="205"/>
      <c r="B572" s="210"/>
      <c r="C572" s="205"/>
      <c r="D572" s="205"/>
      <c r="E572" s="205"/>
    </row>
    <row r="573" spans="1:5" ht="12.95">
      <c r="A573" s="210"/>
      <c r="B573" s="210"/>
      <c r="C573" s="205"/>
      <c r="D573" s="205"/>
      <c r="E573" s="205"/>
    </row>
    <row r="574" spans="1:5" ht="12.95">
      <c r="A574" s="210"/>
      <c r="B574" s="210"/>
      <c r="C574" s="205"/>
      <c r="D574" s="205"/>
      <c r="E574" s="205"/>
    </row>
    <row r="575" spans="1:5" ht="12.95">
      <c r="A575" s="205"/>
      <c r="B575" s="210"/>
      <c r="C575" s="205"/>
      <c r="D575" s="205"/>
      <c r="E575" s="205"/>
    </row>
    <row r="576" spans="1:5" ht="12.95">
      <c r="A576" s="205"/>
      <c r="B576" s="210"/>
      <c r="C576" s="205"/>
      <c r="D576" s="205"/>
      <c r="E576" s="205"/>
    </row>
    <row r="577" spans="1:5" ht="12.95">
      <c r="A577" s="205"/>
      <c r="B577" s="205"/>
      <c r="C577" s="205"/>
      <c r="D577" s="205"/>
      <c r="E577" s="205"/>
    </row>
    <row r="578" spans="1:5" ht="12.95">
      <c r="A578" s="205"/>
      <c r="B578" s="210"/>
      <c r="C578" s="205"/>
      <c r="D578" s="205"/>
      <c r="E578" s="205"/>
    </row>
    <row r="579" spans="1:5" ht="12.95">
      <c r="A579" s="210"/>
      <c r="B579" s="210"/>
      <c r="C579" s="205"/>
      <c r="D579" s="205"/>
      <c r="E579" s="205"/>
    </row>
    <row r="580" spans="1:5" ht="12.95">
      <c r="A580" s="210"/>
      <c r="B580" s="210"/>
      <c r="C580" s="205"/>
      <c r="D580" s="205"/>
      <c r="E580" s="205"/>
    </row>
    <row r="581" spans="1:5" ht="12.95">
      <c r="A581" s="210"/>
      <c r="B581" s="210"/>
      <c r="C581" s="205"/>
      <c r="D581" s="205"/>
      <c r="E581" s="205"/>
    </row>
    <row r="582" spans="1:5" ht="12.95">
      <c r="A582" s="210"/>
      <c r="B582" s="205"/>
      <c r="C582" s="205"/>
      <c r="D582" s="205"/>
      <c r="E582" s="205"/>
    </row>
    <row r="583" spans="1:5" ht="12.95">
      <c r="A583" s="210"/>
      <c r="B583" s="205"/>
      <c r="C583" s="205"/>
      <c r="D583" s="205"/>
      <c r="E583" s="205"/>
    </row>
    <row r="584" spans="1:5" ht="12.95">
      <c r="A584" s="210"/>
      <c r="B584" s="205"/>
      <c r="C584" s="205"/>
      <c r="D584" s="205"/>
      <c r="E584" s="205"/>
    </row>
    <row r="585" spans="1:5" ht="12.95">
      <c r="A585" s="210"/>
      <c r="B585" s="205"/>
      <c r="C585" s="205"/>
      <c r="D585" s="205"/>
      <c r="E585" s="205"/>
    </row>
    <row r="586" spans="1:5" ht="12.95">
      <c r="A586" s="210"/>
      <c r="B586" s="210"/>
      <c r="C586" s="205"/>
      <c r="D586" s="205"/>
      <c r="E586" s="205"/>
    </row>
    <row r="587" spans="1:5" ht="12.95">
      <c r="A587" s="210"/>
      <c r="B587" s="205"/>
      <c r="C587" s="205"/>
      <c r="D587" s="205"/>
      <c r="E587" s="205"/>
    </row>
    <row r="588" spans="1:5" ht="12.95">
      <c r="A588" s="205"/>
      <c r="B588" s="210"/>
      <c r="C588" s="205"/>
      <c r="D588" s="205"/>
      <c r="E588" s="205"/>
    </row>
    <row r="589" spans="1:5" ht="12.95">
      <c r="A589" s="210"/>
      <c r="B589" s="205"/>
      <c r="C589" s="205"/>
      <c r="D589" s="205"/>
      <c r="E589" s="205"/>
    </row>
    <row r="590" spans="1:5" ht="12.95">
      <c r="A590" s="210"/>
      <c r="B590" s="205"/>
      <c r="C590" s="205"/>
      <c r="D590" s="205"/>
      <c r="E590" s="205"/>
    </row>
    <row r="591" spans="1:5" ht="12.95">
      <c r="A591" s="210"/>
      <c r="B591" s="205"/>
      <c r="C591" s="205"/>
      <c r="D591" s="205"/>
      <c r="E591" s="205"/>
    </row>
    <row r="592" spans="1:5" ht="12.95">
      <c r="A592" s="210"/>
      <c r="B592" s="210"/>
      <c r="C592" s="205"/>
      <c r="D592" s="205"/>
      <c r="E592" s="205"/>
    </row>
    <row r="593" spans="1:5" ht="12.95">
      <c r="A593" s="210"/>
      <c r="B593" s="210"/>
      <c r="C593" s="205"/>
      <c r="D593" s="205"/>
      <c r="E593" s="205"/>
    </row>
    <row r="594" spans="1:5" ht="12.95">
      <c r="A594" s="210"/>
      <c r="B594" s="210"/>
      <c r="C594" s="205"/>
      <c r="D594" s="205"/>
      <c r="E594" s="205"/>
    </row>
    <row r="595" spans="1:5" ht="12.95">
      <c r="A595" s="210"/>
      <c r="B595" s="210"/>
      <c r="C595" s="205"/>
      <c r="D595" s="205"/>
      <c r="E595" s="205"/>
    </row>
    <row r="596" spans="1:5" ht="12.95">
      <c r="A596" s="210"/>
      <c r="B596" s="210"/>
      <c r="C596" s="205"/>
      <c r="D596" s="205"/>
      <c r="E596" s="205"/>
    </row>
    <row r="597" spans="1:5" ht="12.95">
      <c r="A597" s="210"/>
      <c r="B597" s="205"/>
      <c r="C597" s="205"/>
      <c r="D597" s="205"/>
      <c r="E597" s="205"/>
    </row>
    <row r="598" spans="1:5" ht="12.95">
      <c r="A598" s="210"/>
      <c r="B598" s="210"/>
      <c r="C598" s="205"/>
      <c r="D598" s="205"/>
      <c r="E598" s="205"/>
    </row>
    <row r="599" spans="1:5" ht="12.95">
      <c r="A599" s="210"/>
      <c r="B599" s="210"/>
      <c r="C599" s="205"/>
      <c r="D599" s="205"/>
      <c r="E599" s="205"/>
    </row>
    <row r="600" spans="1:5" ht="12.95">
      <c r="A600" s="210"/>
      <c r="B600" s="210"/>
      <c r="C600" s="205"/>
      <c r="D600" s="205"/>
      <c r="E600" s="205"/>
    </row>
    <row r="601" spans="1:5" ht="12.95">
      <c r="A601" s="210"/>
      <c r="B601" s="210"/>
      <c r="C601" s="205"/>
      <c r="D601" s="205"/>
      <c r="E601" s="205"/>
    </row>
    <row r="602" spans="1:5" ht="12.95">
      <c r="A602" s="210"/>
      <c r="B602" s="205"/>
      <c r="C602" s="205"/>
      <c r="D602" s="205"/>
      <c r="E602" s="205"/>
    </row>
    <row r="603" spans="1:5" ht="12.95">
      <c r="A603" s="210"/>
      <c r="B603" s="205"/>
      <c r="C603" s="205"/>
      <c r="D603" s="205"/>
      <c r="E603" s="205"/>
    </row>
    <row r="604" spans="1:5" ht="12.95">
      <c r="A604" s="210"/>
      <c r="B604" s="210"/>
      <c r="C604" s="205"/>
      <c r="D604" s="205"/>
      <c r="E604" s="205"/>
    </row>
    <row r="605" spans="1:5" ht="12.95">
      <c r="A605" s="210"/>
      <c r="B605" s="210"/>
      <c r="C605" s="205"/>
      <c r="D605" s="205"/>
      <c r="E605" s="205"/>
    </row>
    <row r="606" spans="1:5" ht="12.95">
      <c r="A606" s="210"/>
      <c r="B606" s="210"/>
      <c r="C606" s="205"/>
      <c r="D606" s="205"/>
      <c r="E606" s="205"/>
    </row>
    <row r="607" spans="1:5" ht="12.95">
      <c r="A607" s="210"/>
      <c r="B607" s="210"/>
      <c r="C607" s="205"/>
      <c r="D607" s="205"/>
      <c r="E607" s="205"/>
    </row>
    <row r="608" spans="1:5" ht="12.95">
      <c r="A608" s="210"/>
      <c r="B608" s="210"/>
      <c r="C608" s="205"/>
      <c r="D608" s="205"/>
      <c r="E608" s="205"/>
    </row>
    <row r="609" spans="1:5" ht="12.95">
      <c r="A609" s="210"/>
      <c r="B609" s="205"/>
      <c r="C609" s="205"/>
      <c r="D609" s="205"/>
      <c r="E609" s="205"/>
    </row>
    <row r="610" spans="1:5" ht="12.95">
      <c r="A610" s="210"/>
      <c r="B610" s="210"/>
      <c r="C610" s="205"/>
      <c r="D610" s="205"/>
      <c r="E610" s="205"/>
    </row>
    <row r="611" spans="1:5" ht="12.95">
      <c r="A611" s="210"/>
      <c r="B611" s="210"/>
      <c r="C611" s="205"/>
      <c r="D611" s="205"/>
      <c r="E611" s="205"/>
    </row>
    <row r="612" spans="1:5" ht="12.95">
      <c r="A612" s="210"/>
      <c r="B612" s="205"/>
      <c r="C612" s="205"/>
      <c r="D612" s="205"/>
      <c r="E612" s="205"/>
    </row>
    <row r="613" spans="1:5" ht="12.95">
      <c r="A613" s="210"/>
      <c r="B613" s="205"/>
      <c r="C613" s="205"/>
      <c r="D613" s="205"/>
      <c r="E613" s="205"/>
    </row>
    <row r="614" spans="1:5" ht="12.95">
      <c r="A614" s="210"/>
      <c r="B614" s="205"/>
      <c r="C614" s="205"/>
      <c r="D614" s="205"/>
      <c r="E614" s="205"/>
    </row>
    <row r="615" spans="1:5" ht="12.95">
      <c r="A615" s="210"/>
      <c r="B615" s="210"/>
      <c r="C615" s="205"/>
      <c r="D615" s="205"/>
      <c r="E615" s="205"/>
    </row>
    <row r="616" spans="1:5" ht="12.95">
      <c r="A616" s="210"/>
      <c r="B616" s="210"/>
      <c r="C616" s="205"/>
      <c r="D616" s="205"/>
      <c r="E616" s="205"/>
    </row>
    <row r="617" spans="1:5" ht="12.95">
      <c r="A617" s="210"/>
      <c r="B617" s="210"/>
      <c r="C617" s="205"/>
      <c r="D617" s="205"/>
      <c r="E617" s="205"/>
    </row>
    <row r="618" spans="1:5" ht="12.95">
      <c r="A618" s="210"/>
      <c r="B618" s="210"/>
      <c r="C618" s="205"/>
      <c r="D618" s="205"/>
      <c r="E618" s="205"/>
    </row>
    <row r="619" spans="1:5" ht="12.95">
      <c r="A619" s="210"/>
      <c r="B619" s="210"/>
      <c r="C619" s="205"/>
      <c r="D619" s="205"/>
      <c r="E619" s="205"/>
    </row>
    <row r="620" spans="1:5" ht="12.95">
      <c r="A620" s="210"/>
      <c r="B620" s="210"/>
      <c r="C620" s="205"/>
      <c r="D620" s="205"/>
      <c r="E620" s="205"/>
    </row>
    <row r="621" spans="1:5" ht="12.95">
      <c r="A621" s="210"/>
      <c r="B621" s="210"/>
      <c r="C621" s="205"/>
      <c r="D621" s="205"/>
      <c r="E621" s="205"/>
    </row>
    <row r="622" spans="1:5" ht="12.95">
      <c r="A622" s="210"/>
      <c r="B622" s="210"/>
      <c r="C622" s="205"/>
      <c r="D622" s="205"/>
      <c r="E622" s="205"/>
    </row>
    <row r="623" spans="1:5" ht="12.95">
      <c r="A623" s="210"/>
      <c r="B623" s="205"/>
      <c r="C623" s="205"/>
      <c r="D623" s="205"/>
      <c r="E623" s="205"/>
    </row>
    <row r="624" spans="1:5" ht="12.95">
      <c r="A624" s="210"/>
      <c r="B624" s="210"/>
      <c r="C624" s="205"/>
      <c r="D624" s="205"/>
      <c r="E624" s="205"/>
    </row>
    <row r="625" spans="1:5" ht="12.95">
      <c r="A625" s="210"/>
      <c r="B625" s="205"/>
      <c r="C625" s="205"/>
      <c r="D625" s="205"/>
      <c r="E625" s="205"/>
    </row>
    <row r="626" spans="1:5" ht="12.95">
      <c r="A626" s="210"/>
      <c r="B626" s="210"/>
      <c r="C626" s="205"/>
      <c r="D626" s="205"/>
      <c r="E626" s="205"/>
    </row>
    <row r="627" spans="1:5" ht="12.95">
      <c r="A627" s="210"/>
      <c r="B627" s="210"/>
      <c r="C627" s="205"/>
      <c r="D627" s="205"/>
      <c r="E627" s="205"/>
    </row>
    <row r="628" spans="1:5" ht="12.95">
      <c r="A628" s="210"/>
      <c r="B628" s="210"/>
      <c r="C628" s="205"/>
      <c r="D628" s="205"/>
      <c r="E628" s="205"/>
    </row>
    <row r="629" spans="1:5" ht="12.95">
      <c r="A629" s="210"/>
      <c r="B629" s="210"/>
      <c r="C629" s="205"/>
      <c r="D629" s="205"/>
      <c r="E629" s="205"/>
    </row>
    <row r="630" spans="1:5" ht="12.95">
      <c r="A630" s="210"/>
      <c r="B630" s="210"/>
      <c r="C630" s="205"/>
      <c r="D630" s="205"/>
      <c r="E630" s="205"/>
    </row>
    <row r="631" spans="1:5" ht="12.95">
      <c r="A631" s="210"/>
      <c r="B631" s="210"/>
      <c r="C631" s="205"/>
      <c r="D631" s="205"/>
      <c r="E631" s="205"/>
    </row>
    <row r="632" spans="1:5" ht="12.95">
      <c r="A632" s="210"/>
      <c r="B632" s="210"/>
      <c r="C632" s="205"/>
      <c r="D632" s="205"/>
      <c r="E632" s="205"/>
    </row>
    <row r="633" spans="1:5" ht="12.95">
      <c r="A633" s="210"/>
      <c r="B633" s="210"/>
      <c r="C633" s="205"/>
      <c r="D633" s="205"/>
      <c r="E633" s="205"/>
    </row>
    <row r="634" spans="1:5" ht="12.95">
      <c r="A634" s="210"/>
      <c r="B634" s="210"/>
      <c r="C634" s="205"/>
      <c r="D634" s="205"/>
      <c r="E634" s="205"/>
    </row>
    <row r="635" spans="1:5" ht="12.95">
      <c r="A635" s="210"/>
      <c r="B635" s="210"/>
      <c r="C635" s="205"/>
      <c r="D635" s="205"/>
      <c r="E635" s="205"/>
    </row>
    <row r="636" spans="1:5" ht="12.95">
      <c r="A636" s="210"/>
      <c r="B636" s="210"/>
      <c r="C636" s="205"/>
      <c r="D636" s="205"/>
      <c r="E636" s="205"/>
    </row>
    <row r="637" spans="1:5" ht="12.95">
      <c r="A637" s="205"/>
      <c r="B637" s="205"/>
      <c r="C637" s="205"/>
      <c r="D637" s="205"/>
      <c r="E637" s="205"/>
    </row>
    <row r="638" spans="1:5" ht="12.95">
      <c r="A638" s="210"/>
      <c r="B638" s="205"/>
      <c r="C638" s="205"/>
      <c r="D638" s="205"/>
      <c r="E638" s="205"/>
    </row>
    <row r="639" spans="1:5" ht="12.95">
      <c r="A639" s="210"/>
      <c r="B639" s="205"/>
      <c r="C639" s="205"/>
      <c r="D639" s="205"/>
      <c r="E639" s="205"/>
    </row>
    <row r="640" spans="1:5" ht="12.95">
      <c r="A640" s="205"/>
      <c r="B640" s="205"/>
      <c r="C640" s="205"/>
      <c r="D640" s="205"/>
      <c r="E640" s="205"/>
    </row>
    <row r="641" spans="1:5" ht="12.95">
      <c r="A641" s="210"/>
      <c r="B641" s="205"/>
      <c r="C641" s="205"/>
      <c r="D641" s="205"/>
      <c r="E641" s="205"/>
    </row>
    <row r="642" spans="1:5" ht="12.95">
      <c r="A642" s="210"/>
      <c r="B642" s="205"/>
      <c r="C642" s="205"/>
      <c r="D642" s="205"/>
      <c r="E642" s="205"/>
    </row>
    <row r="643" spans="1:5" ht="12.95">
      <c r="A643" s="220"/>
      <c r="B643" s="205"/>
      <c r="C643" s="205"/>
      <c r="D643" s="205"/>
      <c r="E643" s="205"/>
    </row>
    <row r="644" spans="1:5" ht="12.95">
      <c r="A644" s="220"/>
      <c r="B644" s="205"/>
      <c r="C644" s="205"/>
      <c r="D644" s="205"/>
      <c r="E644" s="205"/>
    </row>
    <row r="645" spans="1:5" ht="12.95">
      <c r="A645" s="220"/>
      <c r="B645" s="205"/>
      <c r="C645" s="205"/>
      <c r="D645" s="205"/>
      <c r="E645" s="205"/>
    </row>
    <row r="646" spans="1:5" ht="12.95">
      <c r="A646" s="220"/>
      <c r="B646" s="210"/>
      <c r="C646" s="205"/>
      <c r="D646" s="205"/>
      <c r="E646" s="205"/>
    </row>
    <row r="647" spans="1:5" ht="12.95">
      <c r="A647" s="221"/>
      <c r="B647" s="210"/>
      <c r="C647" s="205"/>
      <c r="D647" s="205"/>
      <c r="E647" s="205"/>
    </row>
    <row r="648" spans="1:5" ht="12.95">
      <c r="A648" s="221"/>
      <c r="B648" s="205"/>
      <c r="C648" s="205"/>
      <c r="D648" s="205"/>
      <c r="E648" s="205"/>
    </row>
    <row r="649" spans="1:5" ht="12.95">
      <c r="A649" s="220"/>
      <c r="B649" s="205"/>
      <c r="C649" s="205"/>
      <c r="D649" s="205"/>
      <c r="E649" s="205"/>
    </row>
    <row r="650" spans="1:5" ht="12.95">
      <c r="A650" s="220"/>
      <c r="B650" s="205"/>
      <c r="C650" s="205"/>
      <c r="D650" s="205"/>
      <c r="E650" s="205"/>
    </row>
    <row r="651" spans="1:5" ht="12.95">
      <c r="A651" s="221"/>
      <c r="B651" s="210"/>
      <c r="C651" s="205"/>
      <c r="D651" s="205"/>
      <c r="E651" s="205"/>
    </row>
    <row r="652" spans="1:5" ht="12.95">
      <c r="A652" s="220"/>
      <c r="B652" s="205"/>
      <c r="C652" s="205"/>
      <c r="D652" s="205"/>
      <c r="E652" s="205"/>
    </row>
    <row r="653" spans="1:5" ht="12.95">
      <c r="A653" s="220"/>
      <c r="B653" s="205"/>
      <c r="C653" s="205"/>
      <c r="D653" s="205"/>
      <c r="E653" s="205"/>
    </row>
    <row r="654" spans="1:5" ht="12.95">
      <c r="A654" s="220"/>
      <c r="B654" s="205"/>
      <c r="C654" s="205"/>
      <c r="D654" s="205"/>
      <c r="E654" s="205"/>
    </row>
    <row r="655" spans="1:5" ht="12.95">
      <c r="A655" s="220"/>
      <c r="B655" s="210"/>
      <c r="C655" s="205"/>
      <c r="D655" s="205"/>
      <c r="E655" s="205"/>
    </row>
    <row r="656" spans="1:5" ht="12.95">
      <c r="A656" s="221"/>
      <c r="B656" s="210"/>
      <c r="C656" s="205"/>
      <c r="D656" s="205"/>
      <c r="E656" s="205"/>
    </row>
    <row r="657" spans="1:5" ht="12.95">
      <c r="A657" s="220"/>
      <c r="B657" s="210"/>
      <c r="C657" s="205"/>
      <c r="D657" s="205"/>
      <c r="E657" s="205"/>
    </row>
    <row r="658" spans="1:5" ht="12.95">
      <c r="A658" s="220"/>
      <c r="B658" s="210"/>
      <c r="C658" s="205"/>
      <c r="D658" s="205"/>
      <c r="E658" s="205"/>
    </row>
    <row r="659" spans="1:5" ht="12.95">
      <c r="A659" s="220"/>
      <c r="B659" s="210"/>
      <c r="C659" s="205"/>
      <c r="D659" s="205"/>
      <c r="E659" s="205"/>
    </row>
    <row r="660" spans="1:5" ht="12.95">
      <c r="A660" s="221"/>
      <c r="B660" s="210"/>
      <c r="C660" s="205"/>
      <c r="D660" s="205"/>
      <c r="E660" s="205"/>
    </row>
    <row r="661" spans="1:5" ht="12.95">
      <c r="A661" s="220"/>
      <c r="B661" s="210"/>
      <c r="C661" s="205"/>
      <c r="D661" s="205"/>
      <c r="E661" s="205"/>
    </row>
    <row r="662" spans="1:5" ht="12.95">
      <c r="A662" s="220"/>
      <c r="B662" s="210"/>
      <c r="C662" s="205"/>
      <c r="D662" s="205"/>
      <c r="E662" s="205"/>
    </row>
    <row r="663" spans="1:5" ht="12.95">
      <c r="A663" s="220"/>
      <c r="B663" s="210"/>
      <c r="C663" s="205"/>
      <c r="D663" s="205"/>
      <c r="E663" s="205"/>
    </row>
    <row r="664" spans="1:5" ht="12.95">
      <c r="A664" s="220"/>
      <c r="B664" s="210"/>
      <c r="C664" s="205"/>
      <c r="D664" s="205"/>
      <c r="E664" s="205"/>
    </row>
    <row r="665" spans="1:5" ht="12.95">
      <c r="A665" s="220"/>
      <c r="B665" s="210"/>
      <c r="C665" s="205"/>
      <c r="D665" s="205"/>
      <c r="E665" s="205"/>
    </row>
    <row r="666" spans="1:5" ht="12.95">
      <c r="A666" s="220"/>
      <c r="B666" s="210"/>
      <c r="C666" s="205"/>
      <c r="D666" s="205"/>
      <c r="E666" s="205"/>
    </row>
    <row r="667" spans="1:5" ht="12.95">
      <c r="A667" s="220"/>
      <c r="B667" s="210"/>
      <c r="C667" s="205"/>
      <c r="D667" s="205"/>
      <c r="E667" s="205"/>
    </row>
    <row r="668" spans="1:5" ht="12.95">
      <c r="A668" s="220"/>
      <c r="B668" s="210"/>
      <c r="C668" s="205"/>
      <c r="D668" s="205"/>
      <c r="E668" s="205"/>
    </row>
    <row r="669" spans="1:5" ht="12.95">
      <c r="A669" s="221"/>
      <c r="B669" s="205"/>
      <c r="C669" s="205"/>
      <c r="D669" s="205"/>
      <c r="E669" s="205"/>
    </row>
    <row r="670" spans="1:5" ht="12.95">
      <c r="A670" s="221"/>
      <c r="B670" s="210"/>
      <c r="C670" s="205"/>
      <c r="D670" s="205"/>
      <c r="E670" s="205"/>
    </row>
    <row r="671" spans="1:5" ht="12.95">
      <c r="A671" s="221"/>
      <c r="B671" s="210"/>
      <c r="C671" s="205"/>
      <c r="D671" s="205"/>
      <c r="E671" s="205"/>
    </row>
    <row r="672" spans="1:5" ht="12.95">
      <c r="A672" s="220"/>
      <c r="B672" s="210"/>
      <c r="C672" s="205"/>
      <c r="D672" s="205"/>
      <c r="E672" s="205"/>
    </row>
    <row r="673" spans="1:5" ht="12.95">
      <c r="A673" s="220"/>
      <c r="B673" s="210"/>
      <c r="C673" s="205"/>
      <c r="D673" s="205"/>
      <c r="E673" s="205"/>
    </row>
    <row r="674" spans="1:5" ht="12.95">
      <c r="A674" s="220"/>
      <c r="B674" s="210"/>
      <c r="C674" s="205"/>
      <c r="D674" s="205"/>
      <c r="E674" s="205"/>
    </row>
    <row r="675" spans="1:5" ht="12.95">
      <c r="A675" s="220"/>
      <c r="B675" s="210"/>
      <c r="C675" s="205"/>
      <c r="D675" s="205"/>
      <c r="E675" s="205"/>
    </row>
    <row r="676" spans="1:5" ht="12.95">
      <c r="A676" s="220"/>
      <c r="B676" s="210"/>
      <c r="C676" s="205"/>
      <c r="D676" s="205"/>
      <c r="E676" s="205"/>
    </row>
    <row r="677" spans="1:5" ht="12.95">
      <c r="A677" s="220"/>
      <c r="B677" s="210"/>
      <c r="C677" s="205"/>
      <c r="D677" s="205"/>
      <c r="E677" s="205"/>
    </row>
    <row r="678" spans="1:5" ht="12.95">
      <c r="A678" s="221"/>
      <c r="B678" s="210"/>
      <c r="C678" s="205"/>
      <c r="D678" s="205"/>
      <c r="E678" s="205"/>
    </row>
    <row r="679" spans="1:5" ht="12.95">
      <c r="A679" s="205"/>
      <c r="B679" s="210"/>
      <c r="C679" s="205"/>
      <c r="D679" s="205"/>
      <c r="E679" s="205"/>
    </row>
    <row r="680" spans="1:5" ht="12.95">
      <c r="A680" s="205"/>
      <c r="B680" s="210"/>
      <c r="C680" s="205"/>
      <c r="D680" s="205"/>
      <c r="E680" s="205"/>
    </row>
    <row r="681" spans="1:5" ht="12.95">
      <c r="A681" s="205"/>
      <c r="B681" s="210"/>
      <c r="C681" s="205"/>
      <c r="D681" s="205"/>
      <c r="E681" s="205"/>
    </row>
    <row r="682" spans="1:5" ht="12.95">
      <c r="A682" s="210"/>
      <c r="B682" s="205"/>
      <c r="C682" s="205"/>
      <c r="D682" s="205"/>
      <c r="E682" s="205"/>
    </row>
    <row r="683" spans="1:5" ht="12.95">
      <c r="A683" s="210"/>
      <c r="B683" s="210"/>
      <c r="C683" s="205"/>
      <c r="D683" s="205"/>
      <c r="E683" s="205"/>
    </row>
    <row r="684" spans="1:5" ht="12.95">
      <c r="A684" s="205"/>
      <c r="B684" s="210"/>
      <c r="C684" s="205"/>
      <c r="D684" s="205"/>
      <c r="E684" s="205"/>
    </row>
    <row r="685" spans="1:5" ht="12.95">
      <c r="A685" s="210"/>
      <c r="B685" s="210"/>
      <c r="C685" s="205"/>
      <c r="D685" s="205"/>
      <c r="E685" s="205"/>
    </row>
    <row r="686" spans="1:5" ht="12.95">
      <c r="A686" s="210"/>
      <c r="B686" s="210"/>
      <c r="C686" s="205"/>
      <c r="D686" s="205"/>
      <c r="E686" s="205"/>
    </row>
    <row r="687" spans="1:5" ht="12.95">
      <c r="A687" s="205"/>
      <c r="B687" s="210"/>
      <c r="C687" s="205"/>
      <c r="D687" s="205"/>
      <c r="E687" s="205"/>
    </row>
    <row r="688" spans="1:5" ht="12.95">
      <c r="A688" s="205"/>
      <c r="B688" s="210"/>
      <c r="C688" s="205"/>
      <c r="D688" s="205"/>
      <c r="E688" s="205"/>
    </row>
    <row r="689" spans="1:5" ht="12.95">
      <c r="A689" s="205"/>
      <c r="B689" s="205"/>
      <c r="C689" s="205"/>
      <c r="D689" s="205"/>
      <c r="E689" s="205"/>
    </row>
    <row r="690" spans="1:5" ht="12.95">
      <c r="A690" s="205"/>
      <c r="B690" s="205"/>
      <c r="C690" s="205"/>
      <c r="D690" s="205"/>
      <c r="E690" s="205"/>
    </row>
    <row r="691" spans="1:5" ht="12.95">
      <c r="A691" s="205"/>
      <c r="B691" s="205"/>
      <c r="C691" s="205"/>
      <c r="D691" s="205"/>
      <c r="E691" s="205"/>
    </row>
    <row r="692" spans="1:5" ht="12.95">
      <c r="A692" s="210"/>
      <c r="B692" s="205"/>
      <c r="C692" s="205"/>
      <c r="D692" s="205"/>
      <c r="E692" s="205"/>
    </row>
    <row r="693" spans="1:5" ht="12.95">
      <c r="A693" s="210"/>
      <c r="B693" s="205"/>
      <c r="C693" s="205"/>
      <c r="D693" s="205"/>
      <c r="E693" s="205"/>
    </row>
    <row r="694" spans="1:5" ht="12.95">
      <c r="A694" s="205"/>
      <c r="B694" s="205"/>
      <c r="C694" s="205"/>
      <c r="D694" s="205"/>
      <c r="E694" s="205"/>
    </row>
    <row r="695" spans="1:5" ht="12.95">
      <c r="A695" s="205"/>
      <c r="B695" s="205"/>
      <c r="C695" s="205"/>
      <c r="D695" s="205"/>
      <c r="E695" s="205"/>
    </row>
    <row r="696" spans="1:5" ht="12.95">
      <c r="A696" s="210"/>
      <c r="B696" s="205"/>
      <c r="C696" s="205"/>
      <c r="D696" s="205"/>
      <c r="E696" s="205"/>
    </row>
    <row r="697" spans="1:5" ht="12.95">
      <c r="A697" s="210"/>
      <c r="B697" s="205"/>
      <c r="C697" s="205"/>
      <c r="D697" s="205"/>
      <c r="E697" s="205"/>
    </row>
    <row r="698" spans="1:5" ht="12.95">
      <c r="A698" s="210"/>
      <c r="B698" s="205"/>
      <c r="C698" s="205"/>
      <c r="D698" s="205"/>
      <c r="E698" s="205"/>
    </row>
    <row r="699" spans="1:5" ht="12.95">
      <c r="A699" s="205"/>
      <c r="B699" s="205"/>
      <c r="C699" s="205"/>
      <c r="D699" s="205"/>
      <c r="E699" s="205"/>
    </row>
    <row r="700" spans="1:5" ht="12.95">
      <c r="A700" s="205"/>
      <c r="B700" s="205"/>
      <c r="C700" s="205"/>
      <c r="D700" s="205"/>
      <c r="E700" s="205"/>
    </row>
    <row r="701" spans="1:5" ht="12.95">
      <c r="A701" s="205"/>
      <c r="B701" s="205"/>
      <c r="C701" s="205"/>
      <c r="D701" s="205"/>
      <c r="E701" s="205"/>
    </row>
    <row r="702" spans="1:5" ht="12.95">
      <c r="A702" s="210"/>
      <c r="B702" s="205"/>
      <c r="C702" s="205"/>
      <c r="D702" s="205"/>
      <c r="E702" s="205"/>
    </row>
    <row r="703" spans="1:5" ht="12.95">
      <c r="A703" s="210"/>
      <c r="B703" s="205"/>
      <c r="C703" s="205"/>
      <c r="D703" s="205"/>
      <c r="E703" s="205"/>
    </row>
    <row r="704" spans="1:5" ht="12.95">
      <c r="A704" s="205"/>
      <c r="B704" s="205"/>
    </row>
    <row r="705" spans="1:2" ht="12.95">
      <c r="A705" s="205"/>
      <c r="B705" s="205"/>
    </row>
    <row r="706" spans="1:2" ht="12.95">
      <c r="A706" s="205"/>
      <c r="B706" s="205"/>
    </row>
    <row r="707" spans="1:2" ht="12.95">
      <c r="A707" s="205"/>
      <c r="B707" s="205"/>
    </row>
    <row r="708" spans="1:2" ht="12.95">
      <c r="A708" s="205"/>
      <c r="B708" s="205"/>
    </row>
    <row r="709" spans="1:2" ht="12.95">
      <c r="A709" s="205"/>
      <c r="B709" s="205"/>
    </row>
    <row r="710" spans="1:2" ht="12.95">
      <c r="A710" s="205"/>
      <c r="B710" s="205"/>
    </row>
    <row r="711" spans="1:2" ht="12.95">
      <c r="A711" s="205"/>
      <c r="B711" s="205"/>
    </row>
    <row r="712" spans="1:2" ht="12.95">
      <c r="A712" s="205"/>
      <c r="B712" s="205"/>
    </row>
    <row r="713" spans="1:2" ht="12.95">
      <c r="A713" s="205"/>
      <c r="B713" s="205"/>
    </row>
    <row r="714" spans="1:2" ht="12.95">
      <c r="A714" s="205"/>
      <c r="B714" s="205"/>
    </row>
    <row r="715" spans="1:2" ht="12.95">
      <c r="A715" s="205"/>
      <c r="B715" s="205"/>
    </row>
    <row r="716" spans="1:2" ht="12.95">
      <c r="A716" s="205"/>
      <c r="B716" s="205"/>
    </row>
    <row r="717" spans="1:2" ht="12.95">
      <c r="A717" s="205"/>
      <c r="B717" s="205"/>
    </row>
    <row r="718" spans="1:2" ht="12.95">
      <c r="A718" s="205"/>
      <c r="B718" s="205"/>
    </row>
    <row r="719" spans="1:2" ht="12.95">
      <c r="A719" s="205"/>
      <c r="B719" s="205"/>
    </row>
    <row r="720" spans="1:2" ht="12.95">
      <c r="A720" s="205"/>
      <c r="B720" s="205"/>
    </row>
    <row r="721" spans="1:2" ht="12.95">
      <c r="A721" s="205"/>
      <c r="B721" s="205"/>
    </row>
    <row r="722" spans="1:2" ht="12.95">
      <c r="A722" s="205"/>
      <c r="B722" s="205"/>
    </row>
    <row r="723" spans="1:2" ht="12.95">
      <c r="A723" s="205"/>
      <c r="B723" s="205"/>
    </row>
    <row r="724" spans="1:2" ht="12.95">
      <c r="A724" s="205"/>
      <c r="B724" s="205"/>
    </row>
    <row r="725" spans="1:2" ht="12.95">
      <c r="A725" s="205"/>
      <c r="B725" s="205"/>
    </row>
    <row r="726" spans="1:2" ht="12.95">
      <c r="A726" s="205"/>
      <c r="B726" s="205"/>
    </row>
    <row r="727" spans="1:2" ht="12.95">
      <c r="A727" s="205"/>
      <c r="B727" s="205"/>
    </row>
    <row r="728" spans="1:2" ht="12.95">
      <c r="A728" s="205"/>
      <c r="B728" s="205"/>
    </row>
    <row r="729" spans="1:2" ht="12.95">
      <c r="A729" s="205"/>
      <c r="B729" s="205"/>
    </row>
    <row r="730" spans="1:2" ht="12.95">
      <c r="A730" s="205"/>
      <c r="B730" s="205"/>
    </row>
    <row r="731" spans="1:2" ht="12.95">
      <c r="A731" s="205"/>
      <c r="B731" s="205"/>
    </row>
    <row r="732" spans="1:2" ht="12.95">
      <c r="A732" s="205"/>
      <c r="B732" s="205"/>
    </row>
    <row r="733" spans="1:2" ht="12.95">
      <c r="A733" s="205"/>
      <c r="B733" s="205"/>
    </row>
    <row r="734" spans="1:2" ht="12.95">
      <c r="A734" s="205"/>
      <c r="B734" s="205"/>
    </row>
    <row r="735" spans="1:2" ht="12.95">
      <c r="A735" s="205"/>
      <c r="B735" s="205"/>
    </row>
    <row r="736" spans="1:2" ht="12.95">
      <c r="A736" s="205"/>
      <c r="B736" s="205"/>
    </row>
    <row r="737" spans="1:2" ht="12.95">
      <c r="A737" s="205"/>
      <c r="B737" s="205"/>
    </row>
    <row r="738" spans="1:2" ht="12.95">
      <c r="A738" s="205"/>
      <c r="B738" s="205"/>
    </row>
    <row r="739" spans="1:2" ht="12.95">
      <c r="A739" s="205"/>
      <c r="B739" s="205"/>
    </row>
    <row r="740" spans="1:2" ht="12.95">
      <c r="A740" s="205"/>
      <c r="B740" s="205"/>
    </row>
    <row r="741" spans="1:2" ht="12.95">
      <c r="A741" s="205"/>
      <c r="B741" s="205"/>
    </row>
    <row r="742" spans="1:2" ht="12.95">
      <c r="A742" s="205"/>
      <c r="B742" s="205"/>
    </row>
    <row r="743" spans="1:2" ht="12.95">
      <c r="A743" s="205"/>
      <c r="B743" s="205"/>
    </row>
    <row r="744" spans="1:2" ht="12.95">
      <c r="A744" s="205"/>
      <c r="B744" s="205"/>
    </row>
    <row r="745" spans="1:2" ht="12.95">
      <c r="A745" s="205"/>
      <c r="B745" s="205"/>
    </row>
    <row r="746" spans="1:2" ht="12.95">
      <c r="A746" s="205"/>
      <c r="B746" s="205"/>
    </row>
    <row r="747" spans="1:2" ht="12.95">
      <c r="A747" s="205"/>
      <c r="B747" s="205"/>
    </row>
    <row r="748" spans="1:2" ht="12.95">
      <c r="A748" s="205"/>
      <c r="B748" s="205"/>
    </row>
    <row r="749" spans="1:2" ht="12.95">
      <c r="A749" s="205"/>
      <c r="B749" s="205"/>
    </row>
    <row r="750" spans="1:2" ht="12.95">
      <c r="A750" s="205"/>
      <c r="B750" s="205"/>
    </row>
    <row r="751" spans="1:2" ht="12.95">
      <c r="A751" s="205"/>
      <c r="B751" s="205"/>
    </row>
    <row r="752" spans="1:2" ht="12.95">
      <c r="A752" s="205"/>
      <c r="B752" s="205"/>
    </row>
    <row r="753" spans="1:2" ht="12.95">
      <c r="A753" s="205"/>
      <c r="B753" s="205"/>
    </row>
    <row r="754" spans="1:2" ht="12.95">
      <c r="A754" s="205"/>
      <c r="B754" s="205"/>
    </row>
    <row r="755" spans="1:2" ht="12.95">
      <c r="A755" s="205"/>
      <c r="B755" s="205"/>
    </row>
    <row r="756" spans="1:2" ht="12.95">
      <c r="A756" s="205"/>
      <c r="B756" s="205"/>
    </row>
    <row r="757" spans="1:2" ht="12.95">
      <c r="A757" s="205"/>
      <c r="B757" s="205"/>
    </row>
    <row r="758" spans="1:2" ht="12.95">
      <c r="A758" s="205"/>
      <c r="B758" s="205"/>
    </row>
    <row r="759" spans="1:2" ht="12.95">
      <c r="A759" s="205"/>
      <c r="B759" s="205"/>
    </row>
    <row r="760" spans="1:2" ht="12.95">
      <c r="A760" s="205"/>
      <c r="B760" s="205"/>
    </row>
    <row r="761" spans="1:2" ht="12.95">
      <c r="A761" s="205"/>
      <c r="B761" s="205"/>
    </row>
    <row r="762" spans="1:2" ht="12.95">
      <c r="A762" s="205"/>
      <c r="B762" s="205"/>
    </row>
    <row r="763" spans="1:2" ht="12.95">
      <c r="A763" s="205"/>
      <c r="B763" s="205"/>
    </row>
    <row r="764" spans="1:2" ht="12.95">
      <c r="A764" s="205"/>
      <c r="B764" s="205"/>
    </row>
    <row r="765" spans="1:2" ht="12.95">
      <c r="A765" s="205"/>
      <c r="B765" s="205"/>
    </row>
    <row r="766" spans="1:2" ht="12.95">
      <c r="A766" s="205"/>
      <c r="B766" s="205"/>
    </row>
    <row r="767" spans="1:2" ht="12.95">
      <c r="A767" s="205"/>
      <c r="B767" s="205"/>
    </row>
    <row r="768" spans="1:2" ht="12.95">
      <c r="A768" s="205"/>
      <c r="B768" s="205"/>
    </row>
    <row r="769" spans="1:2" ht="12.95">
      <c r="A769" s="205"/>
      <c r="B769" s="205"/>
    </row>
    <row r="770" spans="1:2" ht="12.95">
      <c r="A770" s="205"/>
      <c r="B770" s="205"/>
    </row>
    <row r="771" spans="1:2" ht="12.95">
      <c r="A771" s="205"/>
      <c r="B771" s="205"/>
    </row>
    <row r="772" spans="1:2" ht="12.95">
      <c r="A772" s="205"/>
      <c r="B772" s="205"/>
    </row>
    <row r="773" spans="1:2" ht="12.95">
      <c r="A773" s="205"/>
      <c r="B773" s="205"/>
    </row>
    <row r="774" spans="1:2" ht="12.95">
      <c r="A774" s="205"/>
      <c r="B774" s="205"/>
    </row>
    <row r="775" spans="1:2" ht="12.95">
      <c r="A775" s="205"/>
      <c r="B775" s="205"/>
    </row>
    <row r="776" spans="1:2" ht="12.95">
      <c r="A776" s="205"/>
      <c r="B776" s="205"/>
    </row>
    <row r="777" spans="1:2" ht="12.95">
      <c r="A777" s="205"/>
      <c r="B777" s="205"/>
    </row>
    <row r="778" spans="1:2" ht="12.95">
      <c r="A778" s="205"/>
      <c r="B778" s="205"/>
    </row>
    <row r="779" spans="1:2" ht="12.95">
      <c r="A779" s="205"/>
      <c r="B779" s="205"/>
    </row>
    <row r="780" spans="1:2" ht="12.95">
      <c r="A780" s="205"/>
      <c r="B780" s="205"/>
    </row>
    <row r="781" spans="1:2" ht="12.95">
      <c r="A781" s="205"/>
      <c r="B781" s="205"/>
    </row>
    <row r="782" spans="1:2" ht="12.95">
      <c r="A782" s="205"/>
      <c r="B782" s="205"/>
    </row>
    <row r="783" spans="1:2" ht="12.95">
      <c r="A783" s="205"/>
      <c r="B783" s="205"/>
    </row>
    <row r="784" spans="1:2" ht="12.95">
      <c r="A784" s="205"/>
      <c r="B784" s="205"/>
    </row>
    <row r="785" spans="1:2" ht="12.95">
      <c r="A785" s="205"/>
      <c r="B785" s="205"/>
    </row>
    <row r="786" spans="1:2" ht="12.95">
      <c r="A786" s="205"/>
      <c r="B786" s="205"/>
    </row>
    <row r="787" spans="1:2" ht="12.95">
      <c r="A787" s="205"/>
      <c r="B787" s="205"/>
    </row>
    <row r="788" spans="1:2" ht="12.95">
      <c r="A788" s="205"/>
      <c r="B788" s="205"/>
    </row>
    <row r="789" spans="1:2" ht="12.95">
      <c r="A789" s="205"/>
      <c r="B789" s="205"/>
    </row>
    <row r="790" spans="1:2" ht="12.95">
      <c r="A790" s="205"/>
      <c r="B790" s="205"/>
    </row>
    <row r="791" spans="1:2" ht="12.95">
      <c r="A791" s="205"/>
      <c r="B791" s="205"/>
    </row>
    <row r="792" spans="1:2" ht="12.95">
      <c r="A792" s="205"/>
      <c r="B792" s="205"/>
    </row>
    <row r="793" spans="1:2" ht="12.95">
      <c r="A793" s="205"/>
      <c r="B793" s="205"/>
    </row>
    <row r="794" spans="1:2" ht="12.95">
      <c r="A794" s="205"/>
      <c r="B794" s="205"/>
    </row>
    <row r="795" spans="1:2" ht="12.95">
      <c r="A795" s="205"/>
      <c r="B795" s="205"/>
    </row>
    <row r="796" spans="1:2" ht="12.95">
      <c r="A796" s="205"/>
      <c r="B796" s="205"/>
    </row>
    <row r="797" spans="1:2" ht="12.95">
      <c r="A797" s="205"/>
      <c r="B797" s="205"/>
    </row>
    <row r="798" spans="1:2" ht="12.95">
      <c r="A798" s="205"/>
      <c r="B798" s="205"/>
    </row>
    <row r="799" spans="1:2" ht="12.95">
      <c r="A799" s="205"/>
      <c r="B799" s="205"/>
    </row>
    <row r="800" spans="1:2" ht="12.95">
      <c r="A800" s="205"/>
      <c r="B800" s="205"/>
    </row>
    <row r="801" spans="1:2" ht="12.95">
      <c r="A801" s="205"/>
      <c r="B801" s="205"/>
    </row>
    <row r="802" spans="1:2" ht="12.95">
      <c r="A802" s="205"/>
      <c r="B802" s="205"/>
    </row>
    <row r="803" spans="1:2" ht="12.95">
      <c r="A803" s="205"/>
      <c r="B803" s="205"/>
    </row>
    <row r="804" spans="1:2" ht="12.95">
      <c r="A804" s="205"/>
      <c r="B804" s="205"/>
    </row>
    <row r="805" spans="1:2" ht="12.95">
      <c r="A805" s="205"/>
      <c r="B805" s="205"/>
    </row>
    <row r="806" spans="1:2" ht="12.95">
      <c r="A806" s="205"/>
      <c r="B806" s="205"/>
    </row>
    <row r="807" spans="1:2" ht="12.95">
      <c r="A807" s="205"/>
      <c r="B807" s="205"/>
    </row>
    <row r="808" spans="1:2" ht="12.95">
      <c r="A808" s="205"/>
      <c r="B808" s="205"/>
    </row>
    <row r="809" spans="1:2" ht="12.95">
      <c r="A809" s="205"/>
      <c r="B809" s="205"/>
    </row>
    <row r="810" spans="1:2" ht="12.95">
      <c r="A810" s="205"/>
      <c r="B810" s="205"/>
    </row>
    <row r="811" spans="1:2" ht="12.95">
      <c r="A811" s="205"/>
      <c r="B811" s="205"/>
    </row>
    <row r="812" spans="1:2" ht="12.95">
      <c r="A812" s="205"/>
      <c r="B812" s="205"/>
    </row>
    <row r="813" spans="1:2" ht="12.95">
      <c r="A813" s="205"/>
      <c r="B813" s="205"/>
    </row>
    <row r="814" spans="1:2" ht="12.95">
      <c r="A814" s="205"/>
      <c r="B814" s="205"/>
    </row>
    <row r="815" spans="1:2" ht="12.95">
      <c r="A815" s="205"/>
      <c r="B815" s="205"/>
    </row>
    <row r="816" spans="1:2" ht="12.95">
      <c r="A816" s="205"/>
      <c r="B816" s="205"/>
    </row>
    <row r="817" spans="1:2" ht="12.95">
      <c r="A817" s="205"/>
      <c r="B817" s="205"/>
    </row>
    <row r="818" spans="1:2" ht="12.95">
      <c r="A818" s="205"/>
      <c r="B818" s="205"/>
    </row>
    <row r="819" spans="1:2" ht="12.95">
      <c r="A819" s="205"/>
      <c r="B819" s="205"/>
    </row>
    <row r="820" spans="1:2" ht="12.95">
      <c r="A820" s="205"/>
      <c r="B820" s="205"/>
    </row>
    <row r="821" spans="1:2" ht="12.95">
      <c r="A821" s="205"/>
      <c r="B821" s="205"/>
    </row>
    <row r="822" spans="1:2" ht="12.95">
      <c r="A822" s="205"/>
      <c r="B822" s="205"/>
    </row>
    <row r="823" spans="1:2" ht="12.95">
      <c r="A823" s="205"/>
      <c r="B823" s="205"/>
    </row>
    <row r="824" spans="1:2" ht="12.95">
      <c r="A824" s="205"/>
      <c r="B824" s="205"/>
    </row>
    <row r="825" spans="1:2" ht="12.95">
      <c r="A825" s="205"/>
      <c r="B825" s="205"/>
    </row>
    <row r="826" spans="1:2" ht="12.95">
      <c r="A826" s="205"/>
      <c r="B826" s="205"/>
    </row>
    <row r="827" spans="1:2" ht="12.95">
      <c r="A827" s="205"/>
      <c r="B827" s="205"/>
    </row>
    <row r="828" spans="1:2" ht="12.95">
      <c r="A828" s="205"/>
      <c r="B828" s="205"/>
    </row>
    <row r="829" spans="1:2" ht="12.95">
      <c r="A829" s="205"/>
      <c r="B829" s="205"/>
    </row>
    <row r="830" spans="1:2" ht="12.95">
      <c r="A830" s="205"/>
      <c r="B830" s="205"/>
    </row>
    <row r="831" spans="1:2" ht="12.95">
      <c r="A831" s="205"/>
      <c r="B831" s="205"/>
    </row>
    <row r="832" spans="1:2" ht="12.95">
      <c r="A832" s="205"/>
      <c r="B832" s="205"/>
    </row>
    <row r="833" spans="1:2" ht="12.95">
      <c r="A833" s="205"/>
      <c r="B833" s="205"/>
    </row>
    <row r="834" spans="1:2" ht="12.95">
      <c r="A834" s="205"/>
      <c r="B834" s="205"/>
    </row>
    <row r="835" spans="1:2" ht="12.95">
      <c r="A835" s="205"/>
      <c r="B835" s="205"/>
    </row>
    <row r="836" spans="1:2" ht="12.95">
      <c r="A836" s="205"/>
      <c r="B836" s="205"/>
    </row>
    <row r="837" spans="1:2" ht="12.95">
      <c r="A837" s="205"/>
      <c r="B837" s="205"/>
    </row>
    <row r="838" spans="1:2" ht="12.95">
      <c r="A838" s="205"/>
      <c r="B838" s="205"/>
    </row>
    <row r="839" spans="1:2" ht="12.95">
      <c r="A839" s="205"/>
      <c r="B839" s="205"/>
    </row>
    <row r="840" spans="1:2" ht="12.95">
      <c r="A840" s="205"/>
      <c r="B840" s="205"/>
    </row>
    <row r="841" spans="1:2" ht="12.95">
      <c r="A841" s="205"/>
      <c r="B841" s="205"/>
    </row>
    <row r="842" spans="1:2" ht="12.95">
      <c r="A842" s="205"/>
      <c r="B842" s="205"/>
    </row>
    <row r="843" spans="1:2" ht="12.95">
      <c r="A843" s="205"/>
      <c r="B843" s="205"/>
    </row>
    <row r="844" spans="1:2" ht="12.95">
      <c r="A844" s="205"/>
      <c r="B844" s="205"/>
    </row>
    <row r="845" spans="1:2" ht="12.95">
      <c r="A845" s="205"/>
      <c r="B845" s="205"/>
    </row>
    <row r="846" spans="1:2" ht="12.95">
      <c r="A846" s="205"/>
      <c r="B846" s="205"/>
    </row>
    <row r="847" spans="1:2" ht="12.95">
      <c r="A847" s="205"/>
      <c r="B847" s="205"/>
    </row>
    <row r="848" spans="1:2" ht="12.95">
      <c r="A848" s="205"/>
      <c r="B848" s="205"/>
    </row>
    <row r="849" spans="1:2" ht="12.95">
      <c r="A849" s="205"/>
      <c r="B849" s="205"/>
    </row>
    <row r="850" spans="1:2" ht="12.95">
      <c r="A850" s="205"/>
      <c r="B850" s="205"/>
    </row>
    <row r="851" spans="1:2" ht="12.95">
      <c r="A851" s="205"/>
      <c r="B851" s="205"/>
    </row>
    <row r="852" spans="1:2" ht="12.95">
      <c r="A852" s="205"/>
      <c r="B852" s="205"/>
    </row>
    <row r="853" spans="1:2" ht="12.95">
      <c r="A853" s="205"/>
      <c r="B853" s="205"/>
    </row>
    <row r="854" spans="1:2" ht="12.95">
      <c r="A854" s="205"/>
      <c r="B854" s="205"/>
    </row>
    <row r="855" spans="1:2" ht="12.95">
      <c r="A855" s="205"/>
      <c r="B855" s="205"/>
    </row>
    <row r="856" spans="1:2" ht="12.95">
      <c r="A856" s="205"/>
      <c r="B856" s="205"/>
    </row>
    <row r="857" spans="1:2" ht="12.95">
      <c r="A857" s="205"/>
      <c r="B857" s="205"/>
    </row>
    <row r="858" spans="1:2" ht="12.95">
      <c r="A858" s="205"/>
      <c r="B858" s="205"/>
    </row>
    <row r="859" spans="1:2" ht="12.95">
      <c r="A859" s="205"/>
      <c r="B859" s="205"/>
    </row>
    <row r="860" spans="1:2" ht="12.95">
      <c r="A860" s="205"/>
      <c r="B860" s="205"/>
    </row>
    <row r="861" spans="1:2" ht="12.95">
      <c r="A861" s="205"/>
      <c r="B861" s="205"/>
    </row>
    <row r="862" spans="1:2" ht="12.95">
      <c r="A862" s="205"/>
      <c r="B862" s="205"/>
    </row>
    <row r="863" spans="1:2" ht="12.95">
      <c r="A863" s="205"/>
      <c r="B863" s="205"/>
    </row>
    <row r="864" spans="1:2" ht="12.95">
      <c r="A864" s="205"/>
      <c r="B864" s="205"/>
    </row>
    <row r="865" spans="1:2" ht="12.95">
      <c r="A865" s="205"/>
      <c r="B865" s="205"/>
    </row>
    <row r="866" spans="1:2" ht="12.95">
      <c r="A866" s="205"/>
      <c r="B866" s="205"/>
    </row>
    <row r="867" spans="1:2" ht="12.95">
      <c r="A867" s="205"/>
      <c r="B867" s="205"/>
    </row>
    <row r="868" spans="1:2" ht="12.95">
      <c r="A868" s="205"/>
      <c r="B868" s="205"/>
    </row>
    <row r="869" spans="1:2" ht="12.95">
      <c r="A869" s="205"/>
      <c r="B869" s="205"/>
    </row>
    <row r="870" spans="1:2" ht="12.95">
      <c r="A870" s="205"/>
      <c r="B870" s="205"/>
    </row>
    <row r="871" spans="1:2" ht="12.95">
      <c r="A871" s="205"/>
      <c r="B871" s="205"/>
    </row>
    <row r="872" spans="1:2" ht="12.95">
      <c r="A872" s="205"/>
      <c r="B872" s="205"/>
    </row>
    <row r="873" spans="1:2" ht="12.95">
      <c r="A873" s="205"/>
      <c r="B873" s="205"/>
    </row>
    <row r="874" spans="1:2" ht="12.95">
      <c r="A874" s="205"/>
      <c r="B874" s="205"/>
    </row>
    <row r="875" spans="1:2" ht="12.95">
      <c r="A875" s="205"/>
      <c r="B875" s="205"/>
    </row>
    <row r="876" spans="1:2" ht="12.95">
      <c r="A876" s="205"/>
      <c r="B876" s="205"/>
    </row>
    <row r="877" spans="1:2" ht="12.95">
      <c r="A877" s="205"/>
      <c r="B877" s="205"/>
    </row>
    <row r="878" spans="1:2" ht="12.95">
      <c r="A878" s="205"/>
      <c r="B878" s="205"/>
    </row>
    <row r="879" spans="1:2" ht="12.95">
      <c r="A879" s="205"/>
      <c r="B879" s="205"/>
    </row>
    <row r="880" spans="1:2" ht="12.95">
      <c r="A880" s="205"/>
      <c r="B880" s="205"/>
    </row>
    <row r="881" spans="1:2" ht="12.95">
      <c r="A881" s="205"/>
      <c r="B881" s="205"/>
    </row>
    <row r="882" spans="1:2" ht="12.95">
      <c r="A882" s="205"/>
      <c r="B882" s="205"/>
    </row>
    <row r="883" spans="1:2" ht="12.95">
      <c r="A883" s="205"/>
      <c r="B883" s="205"/>
    </row>
    <row r="884" spans="1:2" ht="12.95">
      <c r="A884" s="205"/>
      <c r="B884" s="205"/>
    </row>
    <row r="885" spans="1:2" ht="12.95">
      <c r="A885" s="205"/>
      <c r="B885" s="205"/>
    </row>
    <row r="886" spans="1:2" ht="12.95">
      <c r="A886" s="205"/>
      <c r="B886" s="205"/>
    </row>
    <row r="887" spans="1:2" ht="12.95">
      <c r="A887" s="205"/>
      <c r="B887" s="205"/>
    </row>
    <row r="888" spans="1:2" ht="12.95">
      <c r="A888" s="205"/>
      <c r="B888" s="205"/>
    </row>
    <row r="889" spans="1:2" ht="12.95">
      <c r="A889" s="205"/>
    </row>
    <row r="890" spans="1:2" ht="12.95">
      <c r="A890" s="205"/>
    </row>
    <row r="891" spans="1:2" ht="12.95">
      <c r="A891" s="205"/>
    </row>
    <row r="892" spans="1:2" ht="12.95">
      <c r="A892" s="205"/>
    </row>
    <row r="893" spans="1:2" ht="12.95">
      <c r="A893" s="205"/>
    </row>
    <row r="894" spans="1:2" ht="12.95">
      <c r="A894" s="205"/>
    </row>
    <row r="895" spans="1:2" ht="12.95">
      <c r="A895" s="205"/>
    </row>
    <row r="896" spans="1:2" ht="12.95">
      <c r="A896" s="205"/>
    </row>
    <row r="897" spans="1:1" ht="12.95">
      <c r="A897" s="205"/>
    </row>
    <row r="898" spans="1:1" ht="12.95">
      <c r="A898" s="205"/>
    </row>
    <row r="899" spans="1:1" ht="12.95">
      <c r="A899" s="205"/>
    </row>
    <row r="900" spans="1:1" ht="12.95">
      <c r="A900" s="205"/>
    </row>
    <row r="901" spans="1:1" ht="12.95">
      <c r="A901" s="205"/>
    </row>
    <row r="902" spans="1:1" ht="12.95">
      <c r="A902" s="205"/>
    </row>
    <row r="903" spans="1:1" ht="12.95">
      <c r="A903" s="205"/>
    </row>
  </sheetData>
  <sheetProtection sheet="1" scenarios="1" selectLockedCells="1" selectUnlockedCells="1"/>
  <phoneticPr fontId="1" type="noConversion"/>
  <dataValidations count="1">
    <dataValidation type="list" allowBlank="1" showInputMessage="1" showErrorMessage="1" sqref="C17:C25" xr:uid="{5CE664E4-6A7A-7241-BE83-BB3AC7CA4DF4}">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96EC8561B693247A205301C4AA5CDE3" ma:contentTypeVersion="18" ma:contentTypeDescription="Opprett et nytt dokument." ma:contentTypeScope="" ma:versionID="aa6062ba17bc685adf90f2438516cf61">
  <xsd:schema xmlns:xsd="http://www.w3.org/2001/XMLSchema" xmlns:xs="http://www.w3.org/2001/XMLSchema" xmlns:p="http://schemas.microsoft.com/office/2006/metadata/properties" xmlns:ns2="737cb0d7-2b67-4950-802b-d125605fc250" xmlns:ns3="6425d6e2-2d12-4dbe-9b0d-2abb69d74db6" targetNamespace="http://schemas.microsoft.com/office/2006/metadata/properties" ma:root="true" ma:fieldsID="360c7d099f7bf28416601f1261d5b2d9" ns2:_="" ns3:_="">
    <xsd:import namespace="737cb0d7-2b67-4950-802b-d125605fc250"/>
    <xsd:import namespace="6425d6e2-2d12-4dbe-9b0d-2abb69d74d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Dato"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7cb0d7-2b67-4950-802b-d125605fc250"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24" nillable="true" ma:displayName="Taxonomy Catch All Column" ma:hidden="true" ma:list="{56898210-b397-4e92-9435-2f30e2d0131f}" ma:internalName="TaxCatchAll" ma:showField="CatchAllData" ma:web="737cb0d7-2b67-4950-802b-d125605fc2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25d6e2-2d12-4dbe-9b0d-2abb69d74d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o" ma:index="20" nillable="true" ma:displayName="Dato" ma:format="DateOnly" ma:internalName="Dato">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57bf6439-6bc2-4a06-bccd-8ca5585f28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o xmlns="6425d6e2-2d12-4dbe-9b0d-2abb69d74db6" xsi:nil="true"/>
    <lcf76f155ced4ddcb4097134ff3c332f xmlns="6425d6e2-2d12-4dbe-9b0d-2abb69d74db6">
      <Terms xmlns="http://schemas.microsoft.com/office/infopath/2007/PartnerControls"/>
    </lcf76f155ced4ddcb4097134ff3c332f>
    <TaxCatchAll xmlns="737cb0d7-2b67-4950-802b-d125605fc250" xsi:nil="true"/>
    <SharedWithUsers xmlns="737cb0d7-2b67-4950-802b-d125605fc250">
      <UserInfo>
        <DisplayName>Reidun Aasen  Vadseth</DisplayName>
        <AccountId>453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5FCF7-DA97-4685-8D36-018F324C6D1F}"/>
</file>

<file path=customXml/itemProps2.xml><?xml version="1.0" encoding="utf-8"?>
<ds:datastoreItem xmlns:ds="http://schemas.openxmlformats.org/officeDocument/2006/customXml" ds:itemID="{B716BD41-4FF7-48DE-9538-1F15D78217A7}"/>
</file>

<file path=customXml/itemProps3.xml><?xml version="1.0" encoding="utf-8"?>
<ds:datastoreItem xmlns:ds="http://schemas.openxmlformats.org/officeDocument/2006/customXml" ds:itemID="{0882D33A-D8CD-44F8-817B-55872D6BBE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Kallaos</dc:creator>
  <cp:keywords/>
  <dc:description/>
  <cp:lastModifiedBy/>
  <cp:revision/>
  <dcterms:created xsi:type="dcterms:W3CDTF">2023-02-09T10:28:14Z</dcterms:created>
  <dcterms:modified xsi:type="dcterms:W3CDTF">2023-09-11T11:00:43Z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0x010100596EC8561B693247A205301C4AA5CDE3</vt:lpwstr>
  </property>
  <property fmtid="{D5CDD505-2E9C-101B-9397-08002B2CF9AE}" pid="3" name="MediaServiceImageTags">
    <vt:lpwstr/>
  </property>
</Properties>
</file>