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turebuilt2.sharepoint.com/sites/FBuilt/Delte dokumenter/04. Kriterier og verktøy/01_Kriterier 2.0/02 Sirkulære bygg/Versjon 3.0/Kriterier og verktøy/"/>
    </mc:Choice>
  </mc:AlternateContent>
  <xr:revisionPtr revIDLastSave="3" documentId="13_ncr:1_{1B54F5BF-7D23-D644-AEDF-5145E6ABC407}" xr6:coauthVersionLast="47" xr6:coauthVersionMax="47" xr10:uidLastSave="{E092B403-E459-9E45-984C-2FC481CFB866}"/>
  <bookViews>
    <workbookView xWindow="0" yWindow="500" windowWidth="29400" windowHeight="19120" xr2:uid="{183693C8-6482-41EA-AD3D-44183CA45996}"/>
  </bookViews>
  <sheets>
    <sheet name="Om verktøyet" sheetId="15" r:id="rId1"/>
    <sheet name="Sirkularitetsindeks (SI)" sheetId="13" r:id="rId2"/>
    <sheet name="Inndata - Bygning" sheetId="22" r:id="rId3"/>
    <sheet name="Inndata - Fyllmasser" sheetId="21" r:id="rId4"/>
    <sheet name="Lister" sheetId="17" r:id="rId5"/>
  </sheets>
  <externalReferences>
    <externalReference r:id="rId6"/>
  </externalReferences>
  <definedNames>
    <definedName name="_21_Grunn_og__fundamenter">Lister!#REF!</definedName>
    <definedName name="_21_Grunn_og_fundamenter">Lister!#REF!</definedName>
    <definedName name="_22_Bæresystemer">Lister!#REF!</definedName>
    <definedName name="_23_Yttervegger">Lister!#REF!</definedName>
    <definedName name="_24_Innervegger">Lister!#REF!</definedName>
    <definedName name="_25_Dekker">Lister!#REF!</definedName>
    <definedName name="_26_Yttertak">Lister!#REF!</definedName>
    <definedName name="_27_Fast_inventar">Lister!#REF!</definedName>
    <definedName name="_28_Trapper__balkonger__m.m.">Lister!#REF!</definedName>
    <definedName name="_28_Trapper_balkonger_mm">#REF!</definedName>
    <definedName name="_xlnm._FilterDatabase" localSheetId="2" hidden="1">'Inndata - Bygning'!$G$8:$X$186</definedName>
    <definedName name="_xlnm._FilterDatabase" localSheetId="3" hidden="1">'Inndata - Fyllmasser'!$G$8:$Q$48</definedName>
    <definedName name="Building_types">'[1]Klassifikasjon underlag'!$J$4:$J$16</definedName>
    <definedName name="Danmark">Lister!#REF!</definedName>
    <definedName name="Finest_split">'[1]Klassifikasjon underlag'!$C$4:$C$23</definedName>
    <definedName name="Norge">Lister!#REF!</definedName>
    <definedName name="SIRKindeks">'Sirkularitetsindeks (SI)'!$P$8</definedName>
    <definedName name="Sverige">Lister!#REF!</definedName>
    <definedName name="TOTVEKT" localSheetId="2">'Sirkularitetsindeks (SI)'!$Z$15</definedName>
    <definedName name="TOTVEKT" localSheetId="3">'Sirkularitetsindeks (SI)'!$Z$23</definedName>
    <definedName name="TOTVEKT" comment="Total Byggevekt (kg)">#REF!</definedName>
    <definedName name="Years">'[1]Klassifikasjon underlag'!$W$4:$W$13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2" l="1"/>
  <c r="X21" i="22"/>
  <c r="Y21" i="22"/>
  <c r="Z21" i="22"/>
  <c r="AA21" i="22" s="1"/>
  <c r="X22" i="22"/>
  <c r="Y22" i="22"/>
  <c r="Z22" i="22"/>
  <c r="AA22" i="22" s="1"/>
  <c r="X23" i="22"/>
  <c r="Y23" i="22"/>
  <c r="Z23" i="22"/>
  <c r="AA23" i="22" s="1"/>
  <c r="X24" i="22"/>
  <c r="Y24" i="22"/>
  <c r="Z24" i="22"/>
  <c r="AA24" i="22" s="1"/>
  <c r="X25" i="22"/>
  <c r="Y25" i="22"/>
  <c r="Z25" i="22"/>
  <c r="AA25" i="22" s="1"/>
  <c r="X26" i="22"/>
  <c r="Y26" i="22"/>
  <c r="Z26" i="22"/>
  <c r="AA26" i="22" s="1"/>
  <c r="X27" i="22"/>
  <c r="Y27" i="22"/>
  <c r="Z27" i="22"/>
  <c r="AA27" i="22" s="1"/>
  <c r="X28" i="22"/>
  <c r="Y28" i="22"/>
  <c r="Z28" i="22"/>
  <c r="AA28" i="22" s="1"/>
  <c r="X29" i="22"/>
  <c r="Y29" i="22"/>
  <c r="Z29" i="22"/>
  <c r="AA29" i="22" s="1"/>
  <c r="X30" i="22"/>
  <c r="Y30" i="22"/>
  <c r="Z30" i="22"/>
  <c r="AA30" i="22" s="1"/>
  <c r="X31" i="22"/>
  <c r="Y31" i="22"/>
  <c r="Z31" i="22"/>
  <c r="AA31" i="22" s="1"/>
  <c r="X32" i="22"/>
  <c r="Y32" i="22"/>
  <c r="Z32" i="22"/>
  <c r="AA32" i="22" s="1"/>
  <c r="X33" i="22"/>
  <c r="Y33" i="22"/>
  <c r="Z33" i="22"/>
  <c r="AA33" i="22" s="1"/>
  <c r="X34" i="22"/>
  <c r="Y34" i="22"/>
  <c r="Z34" i="22"/>
  <c r="AA34" i="22" s="1"/>
  <c r="X35" i="22"/>
  <c r="Y35" i="22"/>
  <c r="Z35" i="22"/>
  <c r="AA35" i="22" s="1"/>
  <c r="X36" i="22"/>
  <c r="Y36" i="22"/>
  <c r="Z36" i="22"/>
  <c r="AA36" i="22" s="1"/>
  <c r="X37" i="22"/>
  <c r="Y37" i="22"/>
  <c r="Z37" i="22"/>
  <c r="AA37" i="22" s="1"/>
  <c r="X38" i="22"/>
  <c r="Y38" i="22"/>
  <c r="Z38" i="22"/>
  <c r="AA38" i="22" s="1"/>
  <c r="X39" i="22"/>
  <c r="Y39" i="22"/>
  <c r="Z39" i="22"/>
  <c r="AA39" i="22" s="1"/>
  <c r="X40" i="22"/>
  <c r="Y40" i="22"/>
  <c r="Z40" i="22"/>
  <c r="AA40" i="22" s="1"/>
  <c r="X41" i="22"/>
  <c r="Y41" i="22"/>
  <c r="Z41" i="22"/>
  <c r="AA41" i="22" s="1"/>
  <c r="X42" i="22"/>
  <c r="Y42" i="22"/>
  <c r="Z42" i="22"/>
  <c r="AA42" i="22" s="1"/>
  <c r="X43" i="22"/>
  <c r="Y43" i="22"/>
  <c r="Z43" i="22"/>
  <c r="AA43" i="22" s="1"/>
  <c r="X44" i="22"/>
  <c r="Y44" i="22"/>
  <c r="Z44" i="22"/>
  <c r="AA44" i="22" s="1"/>
  <c r="X45" i="22"/>
  <c r="Y45" i="22"/>
  <c r="Z45" i="22"/>
  <c r="AA45" i="22" s="1"/>
  <c r="X46" i="22"/>
  <c r="Y46" i="22"/>
  <c r="Z46" i="22"/>
  <c r="AA46" i="22" s="1"/>
  <c r="X47" i="22"/>
  <c r="Y47" i="22"/>
  <c r="Z47" i="22"/>
  <c r="AA47" i="22" s="1"/>
  <c r="X48" i="22"/>
  <c r="Y48" i="22"/>
  <c r="Z48" i="22"/>
  <c r="AA48" i="22" s="1"/>
  <c r="X49" i="22"/>
  <c r="Y49" i="22"/>
  <c r="Z49" i="22"/>
  <c r="AA49" i="22" s="1"/>
  <c r="X50" i="22"/>
  <c r="Y50" i="22"/>
  <c r="Z50" i="22"/>
  <c r="AA50" i="22" s="1"/>
  <c r="X51" i="22"/>
  <c r="Y51" i="22"/>
  <c r="Z51" i="22"/>
  <c r="AA51" i="22" s="1"/>
  <c r="X52" i="22"/>
  <c r="Y52" i="22"/>
  <c r="Z52" i="22"/>
  <c r="AA52" i="22" s="1"/>
  <c r="X53" i="22"/>
  <c r="Y53" i="22"/>
  <c r="Z53" i="22"/>
  <c r="AA53" i="22" s="1"/>
  <c r="X54" i="22"/>
  <c r="Y54" i="22"/>
  <c r="Z54" i="22"/>
  <c r="AA54" i="22" s="1"/>
  <c r="X55" i="22"/>
  <c r="Y55" i="22"/>
  <c r="Z55" i="22"/>
  <c r="AA55" i="22" s="1"/>
  <c r="X56" i="22"/>
  <c r="Y56" i="22"/>
  <c r="Z56" i="22"/>
  <c r="AA56" i="22" s="1"/>
  <c r="X57" i="22"/>
  <c r="Y57" i="22"/>
  <c r="Z57" i="22"/>
  <c r="AA57" i="22" s="1"/>
  <c r="X58" i="22"/>
  <c r="Y58" i="22"/>
  <c r="Z58" i="22"/>
  <c r="AA58" i="22" s="1"/>
  <c r="X59" i="22"/>
  <c r="Y59" i="22"/>
  <c r="Z59" i="22"/>
  <c r="AA59" i="22" s="1"/>
  <c r="X60" i="22"/>
  <c r="Y60" i="22"/>
  <c r="Z60" i="22"/>
  <c r="AA60" i="22" s="1"/>
  <c r="X61" i="22"/>
  <c r="Y61" i="22"/>
  <c r="Z61" i="22"/>
  <c r="AA61" i="22" s="1"/>
  <c r="X62" i="22"/>
  <c r="Y62" i="22"/>
  <c r="Z62" i="22"/>
  <c r="AA62" i="22" s="1"/>
  <c r="X63" i="22"/>
  <c r="Y63" i="22"/>
  <c r="Z63" i="22"/>
  <c r="AA63" i="22" s="1"/>
  <c r="X64" i="22"/>
  <c r="Y64" i="22"/>
  <c r="Z64" i="22"/>
  <c r="AA64" i="22" s="1"/>
  <c r="X65" i="22"/>
  <c r="Y65" i="22"/>
  <c r="Z65" i="22"/>
  <c r="AA65" i="22" s="1"/>
  <c r="X66" i="22"/>
  <c r="Y66" i="22"/>
  <c r="Z66" i="22"/>
  <c r="AA66" i="22" s="1"/>
  <c r="X67" i="22"/>
  <c r="Y67" i="22"/>
  <c r="Z67" i="22"/>
  <c r="AA67" i="22" s="1"/>
  <c r="X68" i="22"/>
  <c r="Y68" i="22"/>
  <c r="Z68" i="22"/>
  <c r="AA68" i="22" s="1"/>
  <c r="X69" i="22"/>
  <c r="Y69" i="22"/>
  <c r="Z69" i="22"/>
  <c r="AA69" i="22" s="1"/>
  <c r="X70" i="22"/>
  <c r="Y70" i="22"/>
  <c r="Z70" i="22"/>
  <c r="AA70" i="22" s="1"/>
  <c r="X71" i="22"/>
  <c r="Y71" i="22"/>
  <c r="Z71" i="22"/>
  <c r="AA71" i="22" s="1"/>
  <c r="X72" i="22"/>
  <c r="Y72" i="22"/>
  <c r="Z72" i="22"/>
  <c r="AA72" i="22" s="1"/>
  <c r="X73" i="22"/>
  <c r="Y73" i="22"/>
  <c r="Z73" i="22"/>
  <c r="AA73" i="22" s="1"/>
  <c r="X74" i="22"/>
  <c r="Y74" i="22"/>
  <c r="Z74" i="22"/>
  <c r="AA74" i="22" s="1"/>
  <c r="X75" i="22"/>
  <c r="Y75" i="22"/>
  <c r="Z75" i="22"/>
  <c r="AA75" i="22" s="1"/>
  <c r="X76" i="22"/>
  <c r="Y76" i="22"/>
  <c r="Z76" i="22"/>
  <c r="AA76" i="22" s="1"/>
  <c r="X77" i="22"/>
  <c r="Y77" i="22"/>
  <c r="Z77" i="22"/>
  <c r="AA77" i="22" s="1"/>
  <c r="X78" i="22"/>
  <c r="Y78" i="22"/>
  <c r="Z78" i="22"/>
  <c r="AA78" i="22" s="1"/>
  <c r="X79" i="22"/>
  <c r="Y79" i="22"/>
  <c r="Z79" i="22"/>
  <c r="AA79" i="22" s="1"/>
  <c r="X80" i="22"/>
  <c r="Y80" i="22"/>
  <c r="Z80" i="22"/>
  <c r="AA80" i="22" s="1"/>
  <c r="X81" i="22"/>
  <c r="Y81" i="22"/>
  <c r="Z81" i="22"/>
  <c r="AA81" i="22" s="1"/>
  <c r="X82" i="22"/>
  <c r="Y82" i="22"/>
  <c r="Z82" i="22"/>
  <c r="AA82" i="22" s="1"/>
  <c r="X83" i="22"/>
  <c r="Y83" i="22"/>
  <c r="Z83" i="22"/>
  <c r="AA83" i="22" s="1"/>
  <c r="X84" i="22"/>
  <c r="Y84" i="22"/>
  <c r="Z84" i="22"/>
  <c r="AA84" i="22" s="1"/>
  <c r="X85" i="22"/>
  <c r="Y85" i="22"/>
  <c r="Z85" i="22"/>
  <c r="AA85" i="22" s="1"/>
  <c r="X86" i="22"/>
  <c r="Y86" i="22"/>
  <c r="Z86" i="22"/>
  <c r="AA86" i="22" s="1"/>
  <c r="X87" i="22"/>
  <c r="Y87" i="22"/>
  <c r="Z87" i="22"/>
  <c r="AA87" i="22" s="1"/>
  <c r="X88" i="22"/>
  <c r="Y88" i="22"/>
  <c r="Z88" i="22"/>
  <c r="AA88" i="22" s="1"/>
  <c r="X89" i="22"/>
  <c r="Y89" i="22"/>
  <c r="Z89" i="22"/>
  <c r="AA89" i="22" s="1"/>
  <c r="X90" i="22"/>
  <c r="Y90" i="22"/>
  <c r="Z90" i="22"/>
  <c r="AA90" i="22" s="1"/>
  <c r="X91" i="22"/>
  <c r="Y91" i="22"/>
  <c r="Z91" i="22"/>
  <c r="AA91" i="22" s="1"/>
  <c r="X92" i="22"/>
  <c r="Y92" i="22"/>
  <c r="Z92" i="22"/>
  <c r="AA92" i="22" s="1"/>
  <c r="Q20" i="22"/>
  <c r="R20" i="22"/>
  <c r="S20" i="22"/>
  <c r="T20" i="22"/>
  <c r="U20" i="22"/>
  <c r="V20" i="22"/>
  <c r="Q21" i="22"/>
  <c r="R21" i="22"/>
  <c r="S21" i="22"/>
  <c r="T21" i="22"/>
  <c r="U21" i="22"/>
  <c r="V21" i="22"/>
  <c r="Q22" i="22"/>
  <c r="R22" i="22"/>
  <c r="S22" i="22"/>
  <c r="T22" i="22"/>
  <c r="U22" i="22"/>
  <c r="V22" i="22"/>
  <c r="Q23" i="22"/>
  <c r="R23" i="22"/>
  <c r="S23" i="22"/>
  <c r="T23" i="22"/>
  <c r="U23" i="22"/>
  <c r="V23" i="22"/>
  <c r="Q24" i="22"/>
  <c r="R24" i="22"/>
  <c r="S24" i="22"/>
  <c r="T24" i="22"/>
  <c r="U24" i="22"/>
  <c r="V24" i="22"/>
  <c r="Q25" i="22"/>
  <c r="R25" i="22"/>
  <c r="S25" i="22"/>
  <c r="T25" i="22"/>
  <c r="U25" i="22"/>
  <c r="V25" i="22"/>
  <c r="Q26" i="22"/>
  <c r="R26" i="22"/>
  <c r="S26" i="22"/>
  <c r="T26" i="22"/>
  <c r="U26" i="22"/>
  <c r="V26" i="22"/>
  <c r="Q27" i="22"/>
  <c r="R27" i="22"/>
  <c r="S27" i="22"/>
  <c r="T27" i="22"/>
  <c r="U27" i="22"/>
  <c r="V27" i="22"/>
  <c r="Q28" i="22"/>
  <c r="R28" i="22"/>
  <c r="S28" i="22"/>
  <c r="T28" i="22"/>
  <c r="U28" i="22"/>
  <c r="V28" i="22"/>
  <c r="Q29" i="22"/>
  <c r="R29" i="22"/>
  <c r="S29" i="22"/>
  <c r="T29" i="22"/>
  <c r="U29" i="22"/>
  <c r="V29" i="22"/>
  <c r="Q30" i="22"/>
  <c r="R30" i="22"/>
  <c r="S30" i="22"/>
  <c r="T30" i="22"/>
  <c r="U30" i="22"/>
  <c r="V30" i="22"/>
  <c r="Q31" i="22"/>
  <c r="R31" i="22"/>
  <c r="S31" i="22"/>
  <c r="T31" i="22"/>
  <c r="U31" i="22"/>
  <c r="V31" i="22"/>
  <c r="Q32" i="22"/>
  <c r="R32" i="22"/>
  <c r="S32" i="22"/>
  <c r="T32" i="22"/>
  <c r="U32" i="22"/>
  <c r="V32" i="22"/>
  <c r="Q33" i="22"/>
  <c r="R33" i="22"/>
  <c r="S33" i="22"/>
  <c r="T33" i="22"/>
  <c r="U33" i="22"/>
  <c r="V33" i="22"/>
  <c r="Q34" i="22"/>
  <c r="R34" i="22"/>
  <c r="S34" i="22"/>
  <c r="T34" i="22"/>
  <c r="U34" i="22"/>
  <c r="V34" i="22"/>
  <c r="Q35" i="22"/>
  <c r="R35" i="22"/>
  <c r="S35" i="22"/>
  <c r="T35" i="22"/>
  <c r="U35" i="22"/>
  <c r="V35" i="22"/>
  <c r="Q36" i="22"/>
  <c r="R36" i="22"/>
  <c r="S36" i="22"/>
  <c r="T36" i="22"/>
  <c r="U36" i="22"/>
  <c r="V36" i="22"/>
  <c r="Q37" i="22"/>
  <c r="R37" i="22"/>
  <c r="S37" i="22"/>
  <c r="T37" i="22"/>
  <c r="U37" i="22"/>
  <c r="V37" i="22"/>
  <c r="Q38" i="22"/>
  <c r="R38" i="22"/>
  <c r="S38" i="22"/>
  <c r="T38" i="22"/>
  <c r="U38" i="22"/>
  <c r="V38" i="22"/>
  <c r="Q39" i="22"/>
  <c r="R39" i="22"/>
  <c r="S39" i="22"/>
  <c r="T39" i="22"/>
  <c r="U39" i="22"/>
  <c r="V39" i="22"/>
  <c r="Q40" i="22"/>
  <c r="R40" i="22"/>
  <c r="S40" i="22"/>
  <c r="T40" i="22"/>
  <c r="U40" i="22"/>
  <c r="V40" i="22"/>
  <c r="Q41" i="22"/>
  <c r="R41" i="22"/>
  <c r="S41" i="22"/>
  <c r="T41" i="22"/>
  <c r="U41" i="22"/>
  <c r="V41" i="22"/>
  <c r="Q42" i="22"/>
  <c r="R42" i="22"/>
  <c r="S42" i="22"/>
  <c r="T42" i="22"/>
  <c r="U42" i="22"/>
  <c r="V42" i="22"/>
  <c r="Q43" i="22"/>
  <c r="R43" i="22"/>
  <c r="S43" i="22"/>
  <c r="T43" i="22"/>
  <c r="U43" i="22"/>
  <c r="V43" i="22"/>
  <c r="Q44" i="22"/>
  <c r="R44" i="22"/>
  <c r="S44" i="22"/>
  <c r="T44" i="22"/>
  <c r="U44" i="22"/>
  <c r="V44" i="22"/>
  <c r="Q45" i="22"/>
  <c r="R45" i="22"/>
  <c r="S45" i="22"/>
  <c r="T45" i="22"/>
  <c r="U45" i="22"/>
  <c r="V45" i="22"/>
  <c r="Q46" i="22"/>
  <c r="R46" i="22"/>
  <c r="S46" i="22"/>
  <c r="T46" i="22"/>
  <c r="U46" i="22"/>
  <c r="V46" i="22"/>
  <c r="Q47" i="22"/>
  <c r="R47" i="22"/>
  <c r="S47" i="22"/>
  <c r="T47" i="22"/>
  <c r="U47" i="22"/>
  <c r="V47" i="22"/>
  <c r="Q48" i="22"/>
  <c r="R48" i="22"/>
  <c r="S48" i="22"/>
  <c r="T48" i="22"/>
  <c r="U48" i="22"/>
  <c r="V48" i="22"/>
  <c r="Q49" i="22"/>
  <c r="R49" i="22"/>
  <c r="S49" i="22"/>
  <c r="T49" i="22"/>
  <c r="U49" i="22"/>
  <c r="V49" i="22"/>
  <c r="Q50" i="22"/>
  <c r="R50" i="22"/>
  <c r="S50" i="22"/>
  <c r="T50" i="22"/>
  <c r="U50" i="22"/>
  <c r="V50" i="22"/>
  <c r="Q51" i="22"/>
  <c r="R51" i="22"/>
  <c r="S51" i="22"/>
  <c r="T51" i="22"/>
  <c r="U51" i="22"/>
  <c r="V51" i="22"/>
  <c r="Q52" i="22"/>
  <c r="R52" i="22"/>
  <c r="S52" i="22"/>
  <c r="T52" i="22"/>
  <c r="U52" i="22"/>
  <c r="V52" i="22"/>
  <c r="Q53" i="22"/>
  <c r="R53" i="22"/>
  <c r="S53" i="22"/>
  <c r="T53" i="22"/>
  <c r="U53" i="22"/>
  <c r="V53" i="22"/>
  <c r="Q54" i="22"/>
  <c r="R54" i="22"/>
  <c r="S54" i="22"/>
  <c r="T54" i="22"/>
  <c r="U54" i="22"/>
  <c r="V54" i="22"/>
  <c r="Q55" i="22"/>
  <c r="R55" i="22"/>
  <c r="S55" i="22"/>
  <c r="T55" i="22"/>
  <c r="U55" i="22"/>
  <c r="V55" i="22"/>
  <c r="Q56" i="22"/>
  <c r="R56" i="22"/>
  <c r="S56" i="22"/>
  <c r="T56" i="22"/>
  <c r="U56" i="22"/>
  <c r="V56" i="22"/>
  <c r="Q57" i="22"/>
  <c r="R57" i="22"/>
  <c r="S57" i="22"/>
  <c r="T57" i="22"/>
  <c r="U57" i="22"/>
  <c r="V57" i="22"/>
  <c r="Q58" i="22"/>
  <c r="R58" i="22"/>
  <c r="S58" i="22"/>
  <c r="T58" i="22"/>
  <c r="U58" i="22"/>
  <c r="V58" i="22"/>
  <c r="Q59" i="22"/>
  <c r="R59" i="22"/>
  <c r="S59" i="22"/>
  <c r="T59" i="22"/>
  <c r="U59" i="22"/>
  <c r="V59" i="22"/>
  <c r="Q60" i="22"/>
  <c r="R60" i="22"/>
  <c r="S60" i="22"/>
  <c r="T60" i="22"/>
  <c r="U60" i="22"/>
  <c r="V60" i="22"/>
  <c r="Q61" i="22"/>
  <c r="R61" i="22"/>
  <c r="S61" i="22"/>
  <c r="T61" i="22"/>
  <c r="U61" i="22"/>
  <c r="V61" i="22"/>
  <c r="Q62" i="22"/>
  <c r="R62" i="22"/>
  <c r="S62" i="22"/>
  <c r="T62" i="22"/>
  <c r="U62" i="22"/>
  <c r="V62" i="22"/>
  <c r="Q63" i="22"/>
  <c r="R63" i="22"/>
  <c r="S63" i="22"/>
  <c r="T63" i="22"/>
  <c r="U63" i="22"/>
  <c r="V63" i="22"/>
  <c r="Q64" i="22"/>
  <c r="R64" i="22"/>
  <c r="S64" i="22"/>
  <c r="T64" i="22"/>
  <c r="U64" i="22"/>
  <c r="V64" i="22"/>
  <c r="Q65" i="22"/>
  <c r="R65" i="22"/>
  <c r="S65" i="22"/>
  <c r="T65" i="22"/>
  <c r="U65" i="22"/>
  <c r="V65" i="22"/>
  <c r="Q66" i="22"/>
  <c r="R66" i="22"/>
  <c r="S66" i="22"/>
  <c r="T66" i="22"/>
  <c r="U66" i="22"/>
  <c r="V66" i="22"/>
  <c r="Q67" i="22"/>
  <c r="R67" i="22"/>
  <c r="S67" i="22"/>
  <c r="T67" i="22"/>
  <c r="U67" i="22"/>
  <c r="V67" i="22"/>
  <c r="Q68" i="22"/>
  <c r="R68" i="22"/>
  <c r="S68" i="22"/>
  <c r="T68" i="22"/>
  <c r="U68" i="22"/>
  <c r="V68" i="22"/>
  <c r="Q69" i="22"/>
  <c r="R69" i="22"/>
  <c r="S69" i="22"/>
  <c r="T69" i="22"/>
  <c r="U69" i="22"/>
  <c r="V69" i="22"/>
  <c r="Q70" i="22"/>
  <c r="R70" i="22"/>
  <c r="S70" i="22"/>
  <c r="T70" i="22"/>
  <c r="U70" i="22"/>
  <c r="V70" i="22"/>
  <c r="Q71" i="22"/>
  <c r="R71" i="22"/>
  <c r="S71" i="22"/>
  <c r="T71" i="22"/>
  <c r="U71" i="22"/>
  <c r="V71" i="22"/>
  <c r="Q72" i="22"/>
  <c r="R72" i="22"/>
  <c r="S72" i="22"/>
  <c r="T72" i="22"/>
  <c r="U72" i="22"/>
  <c r="V72" i="22"/>
  <c r="Q73" i="22"/>
  <c r="R73" i="22"/>
  <c r="S73" i="22"/>
  <c r="T73" i="22"/>
  <c r="U73" i="22"/>
  <c r="V73" i="22"/>
  <c r="Q74" i="22"/>
  <c r="R74" i="22"/>
  <c r="S74" i="22"/>
  <c r="T74" i="22"/>
  <c r="U74" i="22"/>
  <c r="V74" i="22"/>
  <c r="Q75" i="22"/>
  <c r="R75" i="22"/>
  <c r="S75" i="22"/>
  <c r="T75" i="22"/>
  <c r="U75" i="22"/>
  <c r="V75" i="22"/>
  <c r="Q76" i="22"/>
  <c r="R76" i="22"/>
  <c r="S76" i="22"/>
  <c r="T76" i="22"/>
  <c r="U76" i="22"/>
  <c r="V76" i="22"/>
  <c r="Q77" i="22"/>
  <c r="R77" i="22"/>
  <c r="S77" i="22"/>
  <c r="T77" i="22"/>
  <c r="U77" i="22"/>
  <c r="V77" i="22"/>
  <c r="Q78" i="22"/>
  <c r="R78" i="22"/>
  <c r="S78" i="22"/>
  <c r="T78" i="22"/>
  <c r="U78" i="22"/>
  <c r="V78" i="22"/>
  <c r="Q79" i="22"/>
  <c r="R79" i="22"/>
  <c r="S79" i="22"/>
  <c r="T79" i="22"/>
  <c r="U79" i="22"/>
  <c r="V79" i="22"/>
  <c r="Q80" i="22"/>
  <c r="R80" i="22"/>
  <c r="S80" i="22"/>
  <c r="T80" i="22"/>
  <c r="U80" i="22"/>
  <c r="V80" i="22"/>
  <c r="Q81" i="22"/>
  <c r="R81" i="22"/>
  <c r="S81" i="22"/>
  <c r="T81" i="22"/>
  <c r="U81" i="22"/>
  <c r="V81" i="22"/>
  <c r="Q82" i="22"/>
  <c r="R82" i="22"/>
  <c r="S82" i="22"/>
  <c r="T82" i="22"/>
  <c r="U82" i="22"/>
  <c r="V82" i="22"/>
  <c r="Q83" i="22"/>
  <c r="R83" i="22"/>
  <c r="S83" i="22"/>
  <c r="T83" i="22"/>
  <c r="U83" i="22"/>
  <c r="V83" i="22"/>
  <c r="Q84" i="22"/>
  <c r="R84" i="22"/>
  <c r="S84" i="22"/>
  <c r="T84" i="22"/>
  <c r="U84" i="22"/>
  <c r="V84" i="22"/>
  <c r="Q85" i="22"/>
  <c r="R85" i="22"/>
  <c r="S85" i="22"/>
  <c r="T85" i="22"/>
  <c r="U85" i="22"/>
  <c r="V85" i="22"/>
  <c r="Q86" i="22"/>
  <c r="R86" i="22"/>
  <c r="S86" i="22"/>
  <c r="T86" i="22"/>
  <c r="U86" i="22"/>
  <c r="V86" i="22"/>
  <c r="X93" i="22"/>
  <c r="Y93" i="22"/>
  <c r="Z93" i="22"/>
  <c r="AA93" i="22" s="1"/>
  <c r="X94" i="22"/>
  <c r="Y94" i="22"/>
  <c r="Z94" i="22"/>
  <c r="AA94" i="22" s="1"/>
  <c r="X95" i="22"/>
  <c r="Y95" i="22"/>
  <c r="Z95" i="22"/>
  <c r="AA95" i="22" s="1"/>
  <c r="X96" i="22"/>
  <c r="Y96" i="22"/>
  <c r="Z96" i="22"/>
  <c r="AA96" i="22" s="1"/>
  <c r="X97" i="22"/>
  <c r="Y97" i="22"/>
  <c r="Z97" i="22"/>
  <c r="AA97" i="22" s="1"/>
  <c r="X98" i="22"/>
  <c r="Y98" i="22"/>
  <c r="Z98" i="22"/>
  <c r="AA98" i="22" s="1"/>
  <c r="X99" i="22"/>
  <c r="Y99" i="22"/>
  <c r="Z99" i="22"/>
  <c r="AA99" i="22" s="1"/>
  <c r="X100" i="22"/>
  <c r="Y100" i="22"/>
  <c r="Z100" i="22"/>
  <c r="AA100" i="22" s="1"/>
  <c r="X101" i="22"/>
  <c r="Y101" i="22"/>
  <c r="Z101" i="22"/>
  <c r="AA101" i="22" s="1"/>
  <c r="X102" i="22"/>
  <c r="Y102" i="22"/>
  <c r="Z102" i="22"/>
  <c r="AA102" i="22" s="1"/>
  <c r="X103" i="22"/>
  <c r="Y103" i="22"/>
  <c r="Z103" i="22"/>
  <c r="AA103" i="22" s="1"/>
  <c r="X104" i="22"/>
  <c r="Y104" i="22"/>
  <c r="Z104" i="22"/>
  <c r="AA104" i="22" s="1"/>
  <c r="X105" i="22"/>
  <c r="Y105" i="22"/>
  <c r="Z105" i="22"/>
  <c r="AA105" i="22" s="1"/>
  <c r="X106" i="22"/>
  <c r="Y106" i="22"/>
  <c r="Z106" i="22"/>
  <c r="AA106" i="22" s="1"/>
  <c r="X107" i="22"/>
  <c r="Y107" i="22"/>
  <c r="Z107" i="22"/>
  <c r="AA107" i="22" s="1"/>
  <c r="X108" i="22"/>
  <c r="Y108" i="22"/>
  <c r="Z108" i="22"/>
  <c r="AA108" i="22" s="1"/>
  <c r="X109" i="22"/>
  <c r="Y109" i="22"/>
  <c r="Z109" i="22"/>
  <c r="AA109" i="22" s="1"/>
  <c r="X110" i="22"/>
  <c r="Y110" i="22"/>
  <c r="Z110" i="22"/>
  <c r="AA110" i="22" s="1"/>
  <c r="X111" i="22"/>
  <c r="Y111" i="22"/>
  <c r="Z111" i="22"/>
  <c r="AA111" i="22" s="1"/>
  <c r="X112" i="22"/>
  <c r="Y112" i="22"/>
  <c r="Z112" i="22"/>
  <c r="AA112" i="22" s="1"/>
  <c r="X113" i="22"/>
  <c r="Y113" i="22"/>
  <c r="Z113" i="22"/>
  <c r="AA113" i="22" s="1"/>
  <c r="X114" i="22"/>
  <c r="Y114" i="22"/>
  <c r="Z114" i="22"/>
  <c r="AA114" i="22" s="1"/>
  <c r="X115" i="22"/>
  <c r="Y115" i="22"/>
  <c r="Z115" i="22"/>
  <c r="AA115" i="22" s="1"/>
  <c r="X116" i="22"/>
  <c r="Y116" i="22"/>
  <c r="Z116" i="22"/>
  <c r="AA116" i="22" s="1"/>
  <c r="X117" i="22"/>
  <c r="Y117" i="22"/>
  <c r="Z117" i="22"/>
  <c r="AA117" i="22" s="1"/>
  <c r="X118" i="22"/>
  <c r="Y118" i="22"/>
  <c r="Z118" i="22"/>
  <c r="AA118" i="22" s="1"/>
  <c r="X119" i="22"/>
  <c r="Y119" i="22"/>
  <c r="Z119" i="22"/>
  <c r="AA119" i="22" s="1"/>
  <c r="X120" i="22"/>
  <c r="Y120" i="22"/>
  <c r="Z120" i="22"/>
  <c r="AA120" i="22" s="1"/>
  <c r="X121" i="22"/>
  <c r="Y121" i="22"/>
  <c r="Z121" i="22"/>
  <c r="AA121" i="22" s="1"/>
  <c r="X122" i="22"/>
  <c r="Y122" i="22"/>
  <c r="Z122" i="22"/>
  <c r="AA122" i="22" s="1"/>
  <c r="X123" i="22"/>
  <c r="Y123" i="22"/>
  <c r="Z123" i="22"/>
  <c r="AA123" i="22" s="1"/>
  <c r="X124" i="22"/>
  <c r="Y124" i="22"/>
  <c r="Z124" i="22"/>
  <c r="AA124" i="22" s="1"/>
  <c r="X125" i="22"/>
  <c r="Y125" i="22"/>
  <c r="Z125" i="22"/>
  <c r="AA125" i="22" s="1"/>
  <c r="X126" i="22"/>
  <c r="Y126" i="22"/>
  <c r="Z126" i="22"/>
  <c r="AA126" i="22" s="1"/>
  <c r="X127" i="22"/>
  <c r="Y127" i="22"/>
  <c r="Z127" i="22"/>
  <c r="AA127" i="22" s="1"/>
  <c r="X128" i="22"/>
  <c r="Y128" i="22"/>
  <c r="Z128" i="22"/>
  <c r="AA128" i="22" s="1"/>
  <c r="X129" i="22"/>
  <c r="Y129" i="22"/>
  <c r="Z129" i="22"/>
  <c r="AA129" i="22" s="1"/>
  <c r="X130" i="22"/>
  <c r="Y130" i="22"/>
  <c r="Z130" i="22"/>
  <c r="AA130" i="22" s="1"/>
  <c r="X131" i="22"/>
  <c r="Y131" i="22"/>
  <c r="Z131" i="22"/>
  <c r="AA131" i="22" s="1"/>
  <c r="X132" i="22"/>
  <c r="Y132" i="22"/>
  <c r="Z132" i="22"/>
  <c r="AA132" i="22" s="1"/>
  <c r="X133" i="22"/>
  <c r="Y133" i="22"/>
  <c r="Z133" i="22"/>
  <c r="AA133" i="22" s="1"/>
  <c r="X134" i="22"/>
  <c r="Y134" i="22"/>
  <c r="Z134" i="22"/>
  <c r="AA134" i="22" s="1"/>
  <c r="X135" i="22"/>
  <c r="Y135" i="22"/>
  <c r="Z135" i="22"/>
  <c r="AA135" i="22" s="1"/>
  <c r="X136" i="22"/>
  <c r="Y136" i="22"/>
  <c r="Z136" i="22"/>
  <c r="AA136" i="22" s="1"/>
  <c r="X137" i="22"/>
  <c r="Y137" i="22"/>
  <c r="Z137" i="22"/>
  <c r="AA137" i="22" s="1"/>
  <c r="X138" i="22"/>
  <c r="Y138" i="22"/>
  <c r="Z138" i="22"/>
  <c r="AA138" i="22" s="1"/>
  <c r="X139" i="22"/>
  <c r="Y139" i="22"/>
  <c r="Z139" i="22"/>
  <c r="AA139" i="22" s="1"/>
  <c r="X140" i="22"/>
  <c r="Y140" i="22"/>
  <c r="Z140" i="22"/>
  <c r="AA140" i="22" s="1"/>
  <c r="X141" i="22"/>
  <c r="Y141" i="22"/>
  <c r="Z141" i="22"/>
  <c r="AA141" i="22" s="1"/>
  <c r="X142" i="22"/>
  <c r="Y142" i="22"/>
  <c r="Z142" i="22"/>
  <c r="AA142" i="22" s="1"/>
  <c r="Q87" i="22"/>
  <c r="R87" i="22"/>
  <c r="S87" i="22"/>
  <c r="T87" i="22"/>
  <c r="U87" i="22"/>
  <c r="V87" i="22"/>
  <c r="Q88" i="22"/>
  <c r="R88" i="22"/>
  <c r="S88" i="22"/>
  <c r="T88" i="22"/>
  <c r="U88" i="22"/>
  <c r="V88" i="22"/>
  <c r="Q89" i="22"/>
  <c r="R89" i="22"/>
  <c r="S89" i="22"/>
  <c r="T89" i="22"/>
  <c r="U89" i="22"/>
  <c r="V89" i="22"/>
  <c r="Q90" i="22"/>
  <c r="R90" i="22"/>
  <c r="S90" i="22"/>
  <c r="T90" i="22"/>
  <c r="U90" i="22"/>
  <c r="V90" i="22"/>
  <c r="Q91" i="22"/>
  <c r="R91" i="22"/>
  <c r="S91" i="22"/>
  <c r="T91" i="22"/>
  <c r="U91" i="22"/>
  <c r="V91" i="22"/>
  <c r="Q92" i="22"/>
  <c r="R92" i="22"/>
  <c r="S92" i="22"/>
  <c r="T92" i="22"/>
  <c r="U92" i="22"/>
  <c r="V92" i="22"/>
  <c r="Q93" i="22"/>
  <c r="R93" i="22"/>
  <c r="S93" i="22"/>
  <c r="T93" i="22"/>
  <c r="U93" i="22"/>
  <c r="V93" i="22"/>
  <c r="Q94" i="22"/>
  <c r="R94" i="22"/>
  <c r="S94" i="22"/>
  <c r="T94" i="22"/>
  <c r="U94" i="22"/>
  <c r="V94" i="22"/>
  <c r="Q95" i="22"/>
  <c r="R95" i="22"/>
  <c r="S95" i="22"/>
  <c r="T95" i="22"/>
  <c r="U95" i="22"/>
  <c r="V95" i="22"/>
  <c r="Q96" i="22"/>
  <c r="R96" i="22"/>
  <c r="S96" i="22"/>
  <c r="T96" i="22"/>
  <c r="U96" i="22"/>
  <c r="V96" i="22"/>
  <c r="Q97" i="22"/>
  <c r="R97" i="22"/>
  <c r="S97" i="22"/>
  <c r="T97" i="22"/>
  <c r="U97" i="22"/>
  <c r="V97" i="22"/>
  <c r="Q98" i="22"/>
  <c r="R98" i="22"/>
  <c r="S98" i="22"/>
  <c r="T98" i="22"/>
  <c r="U98" i="22"/>
  <c r="V98" i="22"/>
  <c r="Q99" i="22"/>
  <c r="R99" i="22"/>
  <c r="S99" i="22"/>
  <c r="T99" i="22"/>
  <c r="U99" i="22"/>
  <c r="V99" i="22"/>
  <c r="Q100" i="22"/>
  <c r="R100" i="22"/>
  <c r="S100" i="22"/>
  <c r="T100" i="22"/>
  <c r="U100" i="22"/>
  <c r="V100" i="22"/>
  <c r="Q101" i="22"/>
  <c r="R101" i="22"/>
  <c r="S101" i="22"/>
  <c r="T101" i="22"/>
  <c r="U101" i="22"/>
  <c r="V101" i="22"/>
  <c r="Q102" i="22"/>
  <c r="R102" i="22"/>
  <c r="S102" i="22"/>
  <c r="T102" i="22"/>
  <c r="U102" i="22"/>
  <c r="V102" i="22"/>
  <c r="Q103" i="22"/>
  <c r="R103" i="22"/>
  <c r="S103" i="22"/>
  <c r="T103" i="22"/>
  <c r="U103" i="22"/>
  <c r="V103" i="22"/>
  <c r="Q104" i="22"/>
  <c r="R104" i="22"/>
  <c r="S104" i="22"/>
  <c r="T104" i="22"/>
  <c r="U104" i="22"/>
  <c r="V104" i="22"/>
  <c r="Q105" i="22"/>
  <c r="R105" i="22"/>
  <c r="S105" i="22"/>
  <c r="T105" i="22"/>
  <c r="U105" i="22"/>
  <c r="V105" i="22"/>
  <c r="Q106" i="22"/>
  <c r="R106" i="22"/>
  <c r="S106" i="22"/>
  <c r="T106" i="22"/>
  <c r="U106" i="22"/>
  <c r="V106" i="22"/>
  <c r="Q107" i="22"/>
  <c r="R107" i="22"/>
  <c r="S107" i="22"/>
  <c r="T107" i="22"/>
  <c r="U107" i="22"/>
  <c r="V107" i="22"/>
  <c r="Q108" i="22"/>
  <c r="R108" i="22"/>
  <c r="S108" i="22"/>
  <c r="T108" i="22"/>
  <c r="U108" i="22"/>
  <c r="V108" i="22"/>
  <c r="Q109" i="22"/>
  <c r="R109" i="22"/>
  <c r="S109" i="22"/>
  <c r="T109" i="22"/>
  <c r="U109" i="22"/>
  <c r="V109" i="22"/>
  <c r="Q110" i="22"/>
  <c r="R110" i="22"/>
  <c r="S110" i="22"/>
  <c r="T110" i="22"/>
  <c r="U110" i="22"/>
  <c r="V110" i="22"/>
  <c r="Q111" i="22"/>
  <c r="R111" i="22"/>
  <c r="S111" i="22"/>
  <c r="T111" i="22"/>
  <c r="U111" i="22"/>
  <c r="V111" i="22"/>
  <c r="Q112" i="22"/>
  <c r="R112" i="22"/>
  <c r="S112" i="22"/>
  <c r="T112" i="22"/>
  <c r="U112" i="22"/>
  <c r="V112" i="22"/>
  <c r="Q113" i="22"/>
  <c r="R113" i="22"/>
  <c r="S113" i="22"/>
  <c r="T113" i="22"/>
  <c r="U113" i="22"/>
  <c r="V113" i="22"/>
  <c r="Q114" i="22"/>
  <c r="R114" i="22"/>
  <c r="S114" i="22"/>
  <c r="T114" i="22"/>
  <c r="U114" i="22"/>
  <c r="V114" i="22"/>
  <c r="Q115" i="22"/>
  <c r="R115" i="22"/>
  <c r="S115" i="22"/>
  <c r="T115" i="22"/>
  <c r="U115" i="22"/>
  <c r="V115" i="22"/>
  <c r="Q116" i="22"/>
  <c r="R116" i="22"/>
  <c r="S116" i="22"/>
  <c r="T116" i="22"/>
  <c r="U116" i="22"/>
  <c r="V116" i="22"/>
  <c r="Q117" i="22"/>
  <c r="R117" i="22"/>
  <c r="S117" i="22"/>
  <c r="T117" i="22"/>
  <c r="U117" i="22"/>
  <c r="V117" i="22"/>
  <c r="Q118" i="22"/>
  <c r="R118" i="22"/>
  <c r="S118" i="22"/>
  <c r="T118" i="22"/>
  <c r="U118" i="22"/>
  <c r="V118" i="22"/>
  <c r="Q119" i="22"/>
  <c r="R119" i="22"/>
  <c r="S119" i="22"/>
  <c r="T119" i="22"/>
  <c r="U119" i="22"/>
  <c r="V119" i="22"/>
  <c r="Q120" i="22"/>
  <c r="R120" i="22"/>
  <c r="S120" i="22"/>
  <c r="T120" i="22"/>
  <c r="U120" i="22"/>
  <c r="V120" i="22"/>
  <c r="Q121" i="22"/>
  <c r="R121" i="22"/>
  <c r="S121" i="22"/>
  <c r="T121" i="22"/>
  <c r="U121" i="22"/>
  <c r="V121" i="22"/>
  <c r="Q122" i="22"/>
  <c r="R122" i="22"/>
  <c r="S122" i="22"/>
  <c r="T122" i="22"/>
  <c r="U122" i="22"/>
  <c r="V122" i="22"/>
  <c r="Q123" i="22"/>
  <c r="R123" i="22"/>
  <c r="S123" i="22"/>
  <c r="T123" i="22"/>
  <c r="U123" i="22"/>
  <c r="V123" i="22"/>
  <c r="Q124" i="22"/>
  <c r="R124" i="22"/>
  <c r="S124" i="22"/>
  <c r="T124" i="22"/>
  <c r="U124" i="22"/>
  <c r="V124" i="22"/>
  <c r="Q125" i="22"/>
  <c r="R125" i="22"/>
  <c r="S125" i="22"/>
  <c r="T125" i="22"/>
  <c r="U125" i="22"/>
  <c r="V125" i="22"/>
  <c r="Q126" i="22"/>
  <c r="R126" i="22"/>
  <c r="S126" i="22"/>
  <c r="T126" i="22"/>
  <c r="U126" i="22"/>
  <c r="V126" i="22"/>
  <c r="Q127" i="22"/>
  <c r="R127" i="22"/>
  <c r="S127" i="22"/>
  <c r="T127" i="22"/>
  <c r="U127" i="22"/>
  <c r="V127" i="22"/>
  <c r="Q128" i="22"/>
  <c r="R128" i="22"/>
  <c r="S128" i="22"/>
  <c r="T128" i="22"/>
  <c r="U128" i="22"/>
  <c r="V128" i="22"/>
  <c r="Q129" i="22"/>
  <c r="R129" i="22"/>
  <c r="S129" i="22"/>
  <c r="T129" i="22"/>
  <c r="U129" i="22"/>
  <c r="V129" i="22"/>
  <c r="Q130" i="22"/>
  <c r="R130" i="22"/>
  <c r="S130" i="22"/>
  <c r="T130" i="22"/>
  <c r="U130" i="22"/>
  <c r="V130" i="22"/>
  <c r="Q131" i="22"/>
  <c r="R131" i="22"/>
  <c r="S131" i="22"/>
  <c r="T131" i="22"/>
  <c r="U131" i="22"/>
  <c r="V131" i="22"/>
  <c r="Q132" i="22"/>
  <c r="R132" i="22"/>
  <c r="S132" i="22"/>
  <c r="T132" i="22"/>
  <c r="U132" i="22"/>
  <c r="V132" i="22"/>
  <c r="Q133" i="22"/>
  <c r="R133" i="22"/>
  <c r="S133" i="22"/>
  <c r="T133" i="22"/>
  <c r="U133" i="22"/>
  <c r="V133" i="22"/>
  <c r="Q134" i="22"/>
  <c r="R134" i="22"/>
  <c r="S134" i="22"/>
  <c r="T134" i="22"/>
  <c r="U134" i="22"/>
  <c r="V134" i="22"/>
  <c r="Q135" i="22"/>
  <c r="R135" i="22"/>
  <c r="S135" i="22"/>
  <c r="T135" i="22"/>
  <c r="U135" i="22"/>
  <c r="V135" i="22"/>
  <c r="Q136" i="22"/>
  <c r="R136" i="22"/>
  <c r="S136" i="22"/>
  <c r="T136" i="22"/>
  <c r="U136" i="22"/>
  <c r="V136" i="22"/>
  <c r="Q137" i="22"/>
  <c r="R137" i="22"/>
  <c r="S137" i="22"/>
  <c r="T137" i="22"/>
  <c r="U137" i="22"/>
  <c r="V137" i="22"/>
  <c r="Q138" i="22"/>
  <c r="R138" i="22"/>
  <c r="S138" i="22"/>
  <c r="T138" i="22"/>
  <c r="U138" i="22"/>
  <c r="V138" i="22"/>
  <c r="Q139" i="22"/>
  <c r="R139" i="22"/>
  <c r="S139" i="22"/>
  <c r="T139" i="22"/>
  <c r="U139" i="22"/>
  <c r="V139" i="22"/>
  <c r="Q140" i="22"/>
  <c r="R140" i="22"/>
  <c r="S140" i="22"/>
  <c r="T140" i="22"/>
  <c r="U140" i="22"/>
  <c r="V140" i="22"/>
  <c r="S16" i="22"/>
  <c r="M23" i="21"/>
  <c r="M22" i="21"/>
  <c r="X38" i="13" l="1"/>
  <c r="O9" i="21" l="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N8" i="21"/>
  <c r="O8" i="21" s="1"/>
  <c r="Z23" i="13" l="1"/>
  <c r="Z15" i="13"/>
  <c r="R8" i="22"/>
  <c r="Q8" i="22"/>
  <c r="L9" i="21"/>
  <c r="M9" i="21"/>
  <c r="N9" i="21"/>
  <c r="P9" i="21"/>
  <c r="L10" i="21"/>
  <c r="M10" i="21"/>
  <c r="N10" i="21"/>
  <c r="P10" i="21"/>
  <c r="L11" i="21"/>
  <c r="M11" i="21"/>
  <c r="N11" i="21"/>
  <c r="P11" i="21"/>
  <c r="L12" i="21"/>
  <c r="M12" i="21"/>
  <c r="N12" i="21"/>
  <c r="P12" i="21"/>
  <c r="L13" i="21"/>
  <c r="M13" i="21"/>
  <c r="N13" i="21"/>
  <c r="P13" i="21"/>
  <c r="L14" i="21"/>
  <c r="M14" i="21"/>
  <c r="N14" i="21"/>
  <c r="P14" i="21"/>
  <c r="L15" i="21"/>
  <c r="M15" i="21"/>
  <c r="N15" i="21"/>
  <c r="P15" i="21"/>
  <c r="L16" i="21"/>
  <c r="M16" i="21"/>
  <c r="N16" i="21"/>
  <c r="P16" i="21"/>
  <c r="L17" i="21"/>
  <c r="M17" i="21"/>
  <c r="N17" i="21"/>
  <c r="P17" i="21"/>
  <c r="L18" i="21"/>
  <c r="M18" i="21"/>
  <c r="N18" i="21"/>
  <c r="P18" i="21"/>
  <c r="L19" i="21"/>
  <c r="M19" i="21"/>
  <c r="N19" i="21"/>
  <c r="P19" i="21"/>
  <c r="L20" i="21"/>
  <c r="M20" i="21"/>
  <c r="N20" i="21"/>
  <c r="P20" i="21"/>
  <c r="L21" i="21"/>
  <c r="M21" i="21"/>
  <c r="N21" i="21"/>
  <c r="P21" i="21"/>
  <c r="L22" i="21"/>
  <c r="N22" i="21"/>
  <c r="P22" i="21"/>
  <c r="L23" i="21"/>
  <c r="N23" i="21"/>
  <c r="P23" i="21"/>
  <c r="L24" i="21"/>
  <c r="M24" i="21"/>
  <c r="N24" i="21"/>
  <c r="P24" i="21"/>
  <c r="L25" i="21"/>
  <c r="M25" i="21"/>
  <c r="N25" i="21"/>
  <c r="P25" i="21"/>
  <c r="L26" i="21"/>
  <c r="M26" i="21"/>
  <c r="N26" i="21"/>
  <c r="P26" i="21"/>
  <c r="L27" i="21"/>
  <c r="M27" i="21"/>
  <c r="N27" i="21"/>
  <c r="P27" i="21"/>
  <c r="L28" i="21"/>
  <c r="M28" i="21"/>
  <c r="N28" i="21"/>
  <c r="P28" i="21"/>
  <c r="L29" i="21"/>
  <c r="M29" i="21"/>
  <c r="N29" i="21"/>
  <c r="P29" i="21"/>
  <c r="L30" i="21"/>
  <c r="M30" i="21"/>
  <c r="N30" i="21"/>
  <c r="P30" i="21"/>
  <c r="L31" i="21"/>
  <c r="M31" i="21"/>
  <c r="N31" i="21"/>
  <c r="P31" i="21"/>
  <c r="L32" i="21"/>
  <c r="M32" i="21"/>
  <c r="N32" i="21"/>
  <c r="P32" i="21"/>
  <c r="L33" i="21"/>
  <c r="M33" i="21"/>
  <c r="N33" i="21"/>
  <c r="P33" i="21"/>
  <c r="L34" i="21"/>
  <c r="M34" i="21"/>
  <c r="N34" i="21"/>
  <c r="P34" i="21"/>
  <c r="L35" i="21"/>
  <c r="M35" i="21"/>
  <c r="N35" i="21"/>
  <c r="P35" i="21"/>
  <c r="L36" i="21"/>
  <c r="M36" i="21"/>
  <c r="N36" i="21"/>
  <c r="P36" i="21"/>
  <c r="L37" i="21"/>
  <c r="M37" i="21"/>
  <c r="N37" i="21"/>
  <c r="P37" i="21"/>
  <c r="L38" i="21"/>
  <c r="M38" i="21"/>
  <c r="N38" i="21"/>
  <c r="P38" i="21"/>
  <c r="L39" i="21"/>
  <c r="M39" i="21"/>
  <c r="N39" i="21"/>
  <c r="P39" i="21"/>
  <c r="L40" i="21"/>
  <c r="M40" i="21"/>
  <c r="N40" i="21"/>
  <c r="P40" i="21"/>
  <c r="L41" i="21"/>
  <c r="M41" i="21"/>
  <c r="N41" i="21"/>
  <c r="P41" i="21"/>
  <c r="L42" i="21"/>
  <c r="M42" i="21"/>
  <c r="N42" i="21"/>
  <c r="P42" i="21"/>
  <c r="L43" i="21"/>
  <c r="M43" i="21"/>
  <c r="N43" i="21"/>
  <c r="P43" i="21"/>
  <c r="L44" i="21"/>
  <c r="M44" i="21"/>
  <c r="N44" i="21"/>
  <c r="P44" i="21"/>
  <c r="L45" i="21"/>
  <c r="M45" i="21"/>
  <c r="N45" i="21"/>
  <c r="P45" i="21"/>
  <c r="L46" i="21"/>
  <c r="M46" i="21"/>
  <c r="N46" i="21"/>
  <c r="P46" i="21"/>
  <c r="L47" i="21"/>
  <c r="M47" i="21"/>
  <c r="N47" i="21"/>
  <c r="P47" i="21"/>
  <c r="L48" i="21"/>
  <c r="M48" i="21"/>
  <c r="N48" i="21"/>
  <c r="P48" i="21"/>
  <c r="P8" i="21"/>
  <c r="L8" i="21"/>
  <c r="Q9" i="22"/>
  <c r="R9" i="22"/>
  <c r="S9" i="22"/>
  <c r="T9" i="22"/>
  <c r="U9" i="22"/>
  <c r="V9" i="22"/>
  <c r="X9" i="22"/>
  <c r="Y9" i="22"/>
  <c r="Z9" i="22"/>
  <c r="AA9" i="22" s="1"/>
  <c r="Q10" i="22"/>
  <c r="R10" i="22"/>
  <c r="S10" i="22"/>
  <c r="T10" i="22"/>
  <c r="U10" i="22"/>
  <c r="V10" i="22"/>
  <c r="X10" i="22"/>
  <c r="Y10" i="22"/>
  <c r="Z10" i="22"/>
  <c r="AA10" i="22" s="1"/>
  <c r="Q11" i="22"/>
  <c r="R11" i="22"/>
  <c r="S11" i="22"/>
  <c r="T11" i="22"/>
  <c r="U11" i="22"/>
  <c r="V11" i="22"/>
  <c r="X11" i="22"/>
  <c r="Y11" i="22"/>
  <c r="Z11" i="22"/>
  <c r="AA11" i="22" s="1"/>
  <c r="Q12" i="22"/>
  <c r="R12" i="22"/>
  <c r="S12" i="22"/>
  <c r="T12" i="22"/>
  <c r="U12" i="22"/>
  <c r="V12" i="22"/>
  <c r="X12" i="22"/>
  <c r="Y12" i="22"/>
  <c r="Z12" i="22"/>
  <c r="AA12" i="22" s="1"/>
  <c r="Q13" i="22"/>
  <c r="R13" i="22"/>
  <c r="S13" i="22"/>
  <c r="T13" i="22"/>
  <c r="U13" i="22"/>
  <c r="V13" i="22"/>
  <c r="X13" i="22"/>
  <c r="Y13" i="22"/>
  <c r="Z13" i="22"/>
  <c r="AA13" i="22" s="1"/>
  <c r="Q14" i="22"/>
  <c r="R14" i="22"/>
  <c r="S14" i="22"/>
  <c r="T14" i="22"/>
  <c r="U14" i="22"/>
  <c r="V14" i="22"/>
  <c r="X14" i="22"/>
  <c r="Y14" i="22"/>
  <c r="Z14" i="22"/>
  <c r="AA14" i="22" s="1"/>
  <c r="Q15" i="22"/>
  <c r="R15" i="22"/>
  <c r="S15" i="22"/>
  <c r="T15" i="22"/>
  <c r="U15" i="22"/>
  <c r="V15" i="22"/>
  <c r="X15" i="22"/>
  <c r="Y15" i="22"/>
  <c r="Z15" i="22"/>
  <c r="AA15" i="22" s="1"/>
  <c r="Q16" i="22"/>
  <c r="R16" i="22"/>
  <c r="T16" i="22"/>
  <c r="U16" i="22"/>
  <c r="V16" i="22"/>
  <c r="X16" i="22"/>
  <c r="Y16" i="22"/>
  <c r="Z16" i="22"/>
  <c r="AA16" i="22" s="1"/>
  <c r="Q17" i="22"/>
  <c r="R17" i="22"/>
  <c r="S17" i="22"/>
  <c r="T17" i="22"/>
  <c r="U17" i="22"/>
  <c r="V17" i="22"/>
  <c r="X17" i="22"/>
  <c r="Y17" i="22"/>
  <c r="Z17" i="22"/>
  <c r="AA17" i="22" s="1"/>
  <c r="Q18" i="22"/>
  <c r="R18" i="22"/>
  <c r="S18" i="22"/>
  <c r="T18" i="22"/>
  <c r="U18" i="22"/>
  <c r="V18" i="22"/>
  <c r="X18" i="22"/>
  <c r="Y18" i="22"/>
  <c r="Z18" i="22"/>
  <c r="AA18" i="22" s="1"/>
  <c r="Q19" i="22"/>
  <c r="R19" i="22"/>
  <c r="S19" i="22"/>
  <c r="T19" i="22"/>
  <c r="U19" i="22"/>
  <c r="V19" i="22"/>
  <c r="X19" i="22"/>
  <c r="Y19" i="22"/>
  <c r="Z19" i="22"/>
  <c r="AA19" i="22" s="1"/>
  <c r="X20" i="22"/>
  <c r="Y20" i="22"/>
  <c r="Z20" i="22"/>
  <c r="AA20" i="22" s="1"/>
  <c r="Q141" i="22"/>
  <c r="R141" i="22"/>
  <c r="S141" i="22"/>
  <c r="T141" i="22"/>
  <c r="U141" i="22"/>
  <c r="V141" i="22"/>
  <c r="Q142" i="22"/>
  <c r="R142" i="22"/>
  <c r="S142" i="22"/>
  <c r="T142" i="22"/>
  <c r="U142" i="22"/>
  <c r="V142" i="22"/>
  <c r="Q143" i="22"/>
  <c r="R143" i="22"/>
  <c r="S143" i="22"/>
  <c r="T143" i="22"/>
  <c r="U143" i="22"/>
  <c r="V143" i="22"/>
  <c r="X143" i="22"/>
  <c r="Y143" i="22"/>
  <c r="Z143" i="22"/>
  <c r="AA143" i="22" s="1"/>
  <c r="Q144" i="22"/>
  <c r="R144" i="22"/>
  <c r="S144" i="22"/>
  <c r="T144" i="22"/>
  <c r="U144" i="22"/>
  <c r="V144" i="22"/>
  <c r="X144" i="22"/>
  <c r="Y144" i="22"/>
  <c r="Z144" i="22"/>
  <c r="AA144" i="22" s="1"/>
  <c r="Q145" i="22"/>
  <c r="R145" i="22"/>
  <c r="S145" i="22"/>
  <c r="T145" i="22"/>
  <c r="U145" i="22"/>
  <c r="V145" i="22"/>
  <c r="X145" i="22"/>
  <c r="Y145" i="22"/>
  <c r="Z145" i="22"/>
  <c r="AA145" i="22" s="1"/>
  <c r="Q146" i="22"/>
  <c r="R146" i="22"/>
  <c r="S146" i="22"/>
  <c r="T146" i="22"/>
  <c r="U146" i="22"/>
  <c r="V146" i="22"/>
  <c r="X146" i="22"/>
  <c r="Y146" i="22"/>
  <c r="Z146" i="22"/>
  <c r="AA146" i="22" s="1"/>
  <c r="Q147" i="22"/>
  <c r="R147" i="22"/>
  <c r="S147" i="22"/>
  <c r="T147" i="22"/>
  <c r="U147" i="22"/>
  <c r="V147" i="22"/>
  <c r="X147" i="22"/>
  <c r="Y147" i="22"/>
  <c r="Z147" i="22"/>
  <c r="AA147" i="22" s="1"/>
  <c r="Q148" i="22"/>
  <c r="R148" i="22"/>
  <c r="S148" i="22"/>
  <c r="T148" i="22"/>
  <c r="U148" i="22"/>
  <c r="V148" i="22"/>
  <c r="X148" i="22"/>
  <c r="Y148" i="22"/>
  <c r="Z148" i="22"/>
  <c r="AA148" i="22" s="1"/>
  <c r="Q149" i="22"/>
  <c r="R149" i="22"/>
  <c r="S149" i="22"/>
  <c r="T149" i="22"/>
  <c r="U149" i="22"/>
  <c r="V149" i="22"/>
  <c r="X149" i="22"/>
  <c r="Y149" i="22"/>
  <c r="Z149" i="22"/>
  <c r="AA149" i="22" s="1"/>
  <c r="Q150" i="22"/>
  <c r="R150" i="22"/>
  <c r="S150" i="22"/>
  <c r="T150" i="22"/>
  <c r="U150" i="22"/>
  <c r="V150" i="22"/>
  <c r="X150" i="22"/>
  <c r="Y150" i="22"/>
  <c r="Z150" i="22"/>
  <c r="AA150" i="22" s="1"/>
  <c r="Q151" i="22"/>
  <c r="R151" i="22"/>
  <c r="S151" i="22"/>
  <c r="T151" i="22"/>
  <c r="U151" i="22"/>
  <c r="V151" i="22"/>
  <c r="X151" i="22"/>
  <c r="Y151" i="22"/>
  <c r="Z151" i="22"/>
  <c r="AA151" i="22" s="1"/>
  <c r="Q152" i="22"/>
  <c r="R152" i="22"/>
  <c r="S152" i="22"/>
  <c r="T152" i="22"/>
  <c r="U152" i="22"/>
  <c r="V152" i="22"/>
  <c r="X152" i="22"/>
  <c r="Y152" i="22"/>
  <c r="Z152" i="22"/>
  <c r="AA152" i="22" s="1"/>
  <c r="Q153" i="22"/>
  <c r="R153" i="22"/>
  <c r="S153" i="22"/>
  <c r="T153" i="22"/>
  <c r="U153" i="22"/>
  <c r="V153" i="22"/>
  <c r="X153" i="22"/>
  <c r="Y153" i="22"/>
  <c r="Z153" i="22"/>
  <c r="AA153" i="22" s="1"/>
  <c r="Q154" i="22"/>
  <c r="R154" i="22"/>
  <c r="S154" i="22"/>
  <c r="T154" i="22"/>
  <c r="U154" i="22"/>
  <c r="V154" i="22"/>
  <c r="X154" i="22"/>
  <c r="Y154" i="22"/>
  <c r="Z154" i="22"/>
  <c r="AA154" i="22" s="1"/>
  <c r="Q155" i="22"/>
  <c r="R155" i="22"/>
  <c r="S155" i="22"/>
  <c r="T155" i="22"/>
  <c r="U155" i="22"/>
  <c r="V155" i="22"/>
  <c r="X155" i="22"/>
  <c r="Y155" i="22"/>
  <c r="Z155" i="22"/>
  <c r="AA155" i="22" s="1"/>
  <c r="Q156" i="22"/>
  <c r="R156" i="22"/>
  <c r="S156" i="22"/>
  <c r="T156" i="22"/>
  <c r="U156" i="22"/>
  <c r="V156" i="22"/>
  <c r="X156" i="22"/>
  <c r="Y156" i="22"/>
  <c r="Z156" i="22"/>
  <c r="AA156" i="22" s="1"/>
  <c r="Q157" i="22"/>
  <c r="R157" i="22"/>
  <c r="S157" i="22"/>
  <c r="T157" i="22"/>
  <c r="U157" i="22"/>
  <c r="V157" i="22"/>
  <c r="X157" i="22"/>
  <c r="Y157" i="22"/>
  <c r="Z157" i="22"/>
  <c r="AA157" i="22" s="1"/>
  <c r="Q158" i="22"/>
  <c r="R158" i="22"/>
  <c r="S158" i="22"/>
  <c r="T158" i="22"/>
  <c r="U158" i="22"/>
  <c r="V158" i="22"/>
  <c r="X158" i="22"/>
  <c r="Y158" i="22"/>
  <c r="Z158" i="22"/>
  <c r="AA158" i="22" s="1"/>
  <c r="Q159" i="22"/>
  <c r="R159" i="22"/>
  <c r="S159" i="22"/>
  <c r="T159" i="22"/>
  <c r="U159" i="22"/>
  <c r="V159" i="22"/>
  <c r="X159" i="22"/>
  <c r="Y159" i="22"/>
  <c r="Z159" i="22"/>
  <c r="AA159" i="22" s="1"/>
  <c r="Q160" i="22"/>
  <c r="R160" i="22"/>
  <c r="S160" i="22"/>
  <c r="T160" i="22"/>
  <c r="U160" i="22"/>
  <c r="V160" i="22"/>
  <c r="X160" i="22"/>
  <c r="Y160" i="22"/>
  <c r="Z160" i="22"/>
  <c r="AA160" i="22" s="1"/>
  <c r="Q161" i="22"/>
  <c r="R161" i="22"/>
  <c r="S161" i="22"/>
  <c r="T161" i="22"/>
  <c r="U161" i="22"/>
  <c r="V161" i="22"/>
  <c r="X161" i="22"/>
  <c r="Y161" i="22"/>
  <c r="Z161" i="22"/>
  <c r="AA161" i="22" s="1"/>
  <c r="Q162" i="22"/>
  <c r="R162" i="22"/>
  <c r="S162" i="22"/>
  <c r="T162" i="22"/>
  <c r="U162" i="22"/>
  <c r="V162" i="22"/>
  <c r="X162" i="22"/>
  <c r="Y162" i="22"/>
  <c r="Z162" i="22"/>
  <c r="AA162" i="22" s="1"/>
  <c r="Q163" i="22"/>
  <c r="R163" i="22"/>
  <c r="S163" i="22"/>
  <c r="T163" i="22"/>
  <c r="U163" i="22"/>
  <c r="V163" i="22"/>
  <c r="X163" i="22"/>
  <c r="Y163" i="22"/>
  <c r="Z163" i="22"/>
  <c r="AA163" i="22" s="1"/>
  <c r="Q164" i="22"/>
  <c r="R164" i="22"/>
  <c r="S164" i="22"/>
  <c r="T164" i="22"/>
  <c r="U164" i="22"/>
  <c r="V164" i="22"/>
  <c r="X164" i="22"/>
  <c r="Y164" i="22"/>
  <c r="Z164" i="22"/>
  <c r="AA164" i="22" s="1"/>
  <c r="Q165" i="22"/>
  <c r="R165" i="22"/>
  <c r="S165" i="22"/>
  <c r="T165" i="22"/>
  <c r="U165" i="22"/>
  <c r="V165" i="22"/>
  <c r="X165" i="22"/>
  <c r="Y165" i="22"/>
  <c r="Z165" i="22"/>
  <c r="AA165" i="22" s="1"/>
  <c r="Q166" i="22"/>
  <c r="R166" i="22"/>
  <c r="S166" i="22"/>
  <c r="T166" i="22"/>
  <c r="U166" i="22"/>
  <c r="V166" i="22"/>
  <c r="X166" i="22"/>
  <c r="Y166" i="22"/>
  <c r="Z166" i="22"/>
  <c r="AA166" i="22" s="1"/>
  <c r="Q167" i="22"/>
  <c r="R167" i="22"/>
  <c r="S167" i="22"/>
  <c r="T167" i="22"/>
  <c r="U167" i="22"/>
  <c r="V167" i="22"/>
  <c r="X167" i="22"/>
  <c r="Y167" i="22"/>
  <c r="Z167" i="22"/>
  <c r="AA167" i="22" s="1"/>
  <c r="Q168" i="22"/>
  <c r="R168" i="22"/>
  <c r="S168" i="22"/>
  <c r="T168" i="22"/>
  <c r="U168" i="22"/>
  <c r="V168" i="22"/>
  <c r="X168" i="22"/>
  <c r="Y168" i="22"/>
  <c r="Z168" i="22"/>
  <c r="AA168" i="22" s="1"/>
  <c r="Q169" i="22"/>
  <c r="R169" i="22"/>
  <c r="S169" i="22"/>
  <c r="T169" i="22"/>
  <c r="U169" i="22"/>
  <c r="V169" i="22"/>
  <c r="X169" i="22"/>
  <c r="Y169" i="22"/>
  <c r="Z169" i="22"/>
  <c r="AA169" i="22" s="1"/>
  <c r="Q170" i="22"/>
  <c r="R170" i="22"/>
  <c r="S170" i="22"/>
  <c r="T170" i="22"/>
  <c r="U170" i="22"/>
  <c r="V170" i="22"/>
  <c r="X170" i="22"/>
  <c r="Y170" i="22"/>
  <c r="Z170" i="22"/>
  <c r="AA170" i="22" s="1"/>
  <c r="Q171" i="22"/>
  <c r="R171" i="22"/>
  <c r="S171" i="22"/>
  <c r="T171" i="22"/>
  <c r="U171" i="22"/>
  <c r="V171" i="22"/>
  <c r="X171" i="22"/>
  <c r="Y171" i="22"/>
  <c r="Z171" i="22"/>
  <c r="AA171" i="22" s="1"/>
  <c r="Q172" i="22"/>
  <c r="R172" i="22"/>
  <c r="S172" i="22"/>
  <c r="T172" i="22"/>
  <c r="U172" i="22"/>
  <c r="V172" i="22"/>
  <c r="X172" i="22"/>
  <c r="Y172" i="22"/>
  <c r="Z172" i="22"/>
  <c r="AA172" i="22" s="1"/>
  <c r="Q173" i="22"/>
  <c r="R173" i="22"/>
  <c r="S173" i="22"/>
  <c r="T173" i="22"/>
  <c r="U173" i="22"/>
  <c r="V173" i="22"/>
  <c r="X173" i="22"/>
  <c r="Y173" i="22"/>
  <c r="Z173" i="22"/>
  <c r="AA173" i="22" s="1"/>
  <c r="Q174" i="22"/>
  <c r="R174" i="22"/>
  <c r="S174" i="22"/>
  <c r="T174" i="22"/>
  <c r="U174" i="22"/>
  <c r="V174" i="22"/>
  <c r="X174" i="22"/>
  <c r="Y174" i="22"/>
  <c r="Z174" i="22"/>
  <c r="AA174" i="22" s="1"/>
  <c r="Z8" i="22"/>
  <c r="Y8" i="22"/>
  <c r="U8" i="22"/>
  <c r="M8" i="21"/>
  <c r="V8" i="22"/>
  <c r="T8" i="22"/>
  <c r="S8" i="22"/>
  <c r="X8" i="22"/>
  <c r="Z20" i="13" l="1"/>
  <c r="AA8" i="22"/>
  <c r="Z29" i="13" s="1"/>
  <c r="AA29" i="13" s="1"/>
  <c r="Z28" i="13"/>
  <c r="Z27" i="13"/>
  <c r="Z30" i="13"/>
  <c r="AA30" i="13" s="1"/>
  <c r="Z18" i="13"/>
  <c r="Z19" i="13"/>
  <c r="Z22" i="13"/>
  <c r="Z14" i="13"/>
  <c r="Z13" i="13"/>
  <c r="Z12" i="13"/>
  <c r="AA12" i="13" s="1"/>
  <c r="J11" i="13" s="1"/>
  <c r="Z11" i="13"/>
  <c r="AA11" i="13" s="1"/>
  <c r="J10" i="13" s="1"/>
  <c r="Z9" i="13"/>
  <c r="AA9" i="13" s="1"/>
  <c r="J8" i="13" s="1"/>
  <c r="Z10" i="13"/>
  <c r="AA10" i="13" s="1"/>
  <c r="J9" i="13" s="1"/>
  <c r="Z21" i="13" l="1"/>
  <c r="AA13" i="13"/>
  <c r="AA28" i="13"/>
  <c r="J22" i="13" s="1"/>
  <c r="AA14" i="13"/>
  <c r="J12" i="13" s="1"/>
  <c r="AA15" i="13" l="1"/>
  <c r="AA16" i="13" s="1"/>
  <c r="J23" i="13"/>
  <c r="AA27" i="13"/>
  <c r="J21" i="13" s="1"/>
  <c r="AA31" i="13" l="1"/>
  <c r="AL32" i="13" s="1"/>
  <c r="Z31" i="13"/>
  <c r="AA22" i="13" l="1"/>
  <c r="AA19" i="13"/>
  <c r="J16" i="13" s="1"/>
  <c r="AA18" i="13" l="1"/>
  <c r="J15" i="13" s="1"/>
  <c r="AA20" i="13"/>
  <c r="J17" i="13" s="1"/>
  <c r="AA21" i="13"/>
  <c r="J18" i="13" s="1"/>
  <c r="AA23" i="13" l="1"/>
  <c r="AA24" i="13" s="1"/>
  <c r="L8" i="13" l="1"/>
  <c r="H22" i="13"/>
  <c r="H21" i="13"/>
  <c r="L21" i="13" l="1"/>
  <c r="L15" i="13" l="1"/>
  <c r="P8" i="13" s="1"/>
  <c r="Y38" i="13" s="1"/>
</calcChain>
</file>

<file path=xl/sharedStrings.xml><?xml version="1.0" encoding="utf-8"?>
<sst xmlns="http://schemas.openxmlformats.org/spreadsheetml/2006/main" count="1437" uniqueCount="204">
  <si>
    <t>Beregningsverktøy for FutureBuilt Sirkularitetsindeks</t>
  </si>
  <si>
    <r>
      <t xml:space="preserve">Dette verktøyet utfører beregninger basert på metodikken beskrevet i </t>
    </r>
    <r>
      <rPr>
        <i/>
        <sz val="11"/>
        <color theme="3" tint="-0.499984740745262"/>
        <rFont val="Replica"/>
      </rPr>
      <t>FutureBuilt Sirkulær - Kriterier for sirkulære bygg V3.0</t>
    </r>
  </si>
  <si>
    <t>Verktøyet er utviklet av FutureBuilt.</t>
  </si>
  <si>
    <t>Prosjektinformasjon</t>
  </si>
  <si>
    <t>Prosjektnavn</t>
  </si>
  <si>
    <t>Fyll inn</t>
  </si>
  <si>
    <t>Utbygger</t>
  </si>
  <si>
    <t>Ferdigstillelsesår</t>
  </si>
  <si>
    <t>Beregningsdato</t>
  </si>
  <si>
    <t>Beregnet av</t>
  </si>
  <si>
    <t>Firma</t>
  </si>
  <si>
    <t>Fremgangsmåte</t>
  </si>
  <si>
    <r>
      <t xml:space="preserve">Metodikken er beskrevet i </t>
    </r>
    <r>
      <rPr>
        <i/>
        <sz val="11"/>
        <color theme="3" tint="-0.499984740745262"/>
        <rFont val="Replica"/>
      </rPr>
      <t>FutureBuilt Sirkulær - Kriterier for sirkulære bygg V3.0.</t>
    </r>
  </si>
  <si>
    <t>For definisjoner av tiltakskategorier, henvises det til kapittel 2.2. i kriteriesettet.</t>
  </si>
  <si>
    <r>
      <t xml:space="preserve">Registrer bygningsdel og vekt i arkfanen </t>
    </r>
    <r>
      <rPr>
        <i/>
        <sz val="11"/>
        <color theme="3" tint="-0.499984740745262"/>
        <rFont val="Replica"/>
      </rPr>
      <t>Inndata - Bygning</t>
    </r>
  </si>
  <si>
    <t>a.</t>
  </si>
  <si>
    <t>Registrer bygningsdelene etter tosifret nivå i kollonne B. Oppgi produktkategori i kollonne E og vekt i kollonne F.</t>
  </si>
  <si>
    <t xml:space="preserve">Det er ikke avgjørende for resultatet å oppgi informasjon i kollonne C og D, men kan være nyttig for å holde oversikt. </t>
  </si>
  <si>
    <t>b.</t>
  </si>
  <si>
    <t>Angi tiltak for nåtid i kollonne H.</t>
  </si>
  <si>
    <t>Angi om bygningskomponenten er bevart, ombrukt, overskuddsvare, gjenvunnet eller ny.</t>
  </si>
  <si>
    <t>c.</t>
  </si>
  <si>
    <t>Oppgi gjenvinningsfaktor i kollonne I</t>
  </si>
  <si>
    <t>For bygningskomponenter som er gjenvunnet, skal det oppgis en gjennvinningsfaktor. Faktoren finnes i EPD.</t>
  </si>
  <si>
    <t>d.</t>
  </si>
  <si>
    <t>Angi tiltak for fremtid</t>
  </si>
  <si>
    <t>Oppgi om bygningskomponenten skal defineres som avfall eller ikke i kollonne K, ombrukbar i kollonne L og gjenvinnbar i kollonne M.</t>
  </si>
  <si>
    <t>Bygningskomponenten kan både være ombrukbar og gjenvinnbar, så summen av kollonne K,L og M skal være mellom 100-200 %.</t>
  </si>
  <si>
    <t xml:space="preserve">Eksempel: Dersom 100 % av vekten til et betongdekke kan gjenvinnes, settes faktoren for gjenvinnbarthet til 1. Tilsvarende, dersom 80% av vekten til et vindu kan gjenvinnes, settes faktor for gjenvinbarhet til 0,8. </t>
  </si>
  <si>
    <t>Begrunnelsen for valg av faktor for gjenvinnbarhet oppgis i kollonne N.</t>
  </si>
  <si>
    <r>
      <t>Registrer fyllmasser og vekt i arkfanen</t>
    </r>
    <r>
      <rPr>
        <i/>
        <sz val="11"/>
        <color theme="3" tint="-0.499984740745262"/>
        <rFont val="Replica"/>
      </rPr>
      <t xml:space="preserve"> Inndata - Fyllmasser</t>
    </r>
  </si>
  <si>
    <t>NB! Kun fyllmasser knyttet til bygget skal inkluderes. Se kriteriesettet kapittel 2.1 Definisjoner, for definisjon av fyllmasser direkte koblet til bygningen.</t>
  </si>
  <si>
    <t xml:space="preserve">Registrer fyllmassene, type fyllmasser og vekt i kollonne B-F. </t>
  </si>
  <si>
    <t>Definer om fyllmassen er bevart, ombrukt, gjenvunnet eller ny.</t>
  </si>
  <si>
    <t>For fyllmasser som er gjenvunnet, skal det oppgis en gjennvinningsfaktor. Faktoren finnes i EPD.</t>
  </si>
  <si>
    <t>Eksempel: Ny pukk med 50 % andel gjenvunnet pukk skal ha faktor på 0,5.</t>
  </si>
  <si>
    <t>Prosjektresultater</t>
  </si>
  <si>
    <t>Tiltak</t>
  </si>
  <si>
    <t>Vektings-faktor</t>
  </si>
  <si>
    <t>% -andel av totalvekt*</t>
  </si>
  <si>
    <t>Sirkularitet</t>
  </si>
  <si>
    <t>Sirkularitets-indeks</t>
  </si>
  <si>
    <t>Tabell 1: Tabellen viser oppsummeringen av bygningskomponentenes tiltak i nåtid</t>
  </si>
  <si>
    <t>Nåtid</t>
  </si>
  <si>
    <t>Bygning</t>
  </si>
  <si>
    <t>Bevart</t>
  </si>
  <si>
    <t>kg</t>
  </si>
  <si>
    <t>%</t>
  </si>
  <si>
    <t>Ombrukt</t>
  </si>
  <si>
    <t>Overskudd</t>
  </si>
  <si>
    <t>Ombruk</t>
  </si>
  <si>
    <t>Gjenvunnet</t>
  </si>
  <si>
    <t>Nytt</t>
  </si>
  <si>
    <t>Nytt i gjenvunnet</t>
  </si>
  <si>
    <t>Fyllmasser</t>
  </si>
  <si>
    <t>SUM</t>
  </si>
  <si>
    <t>Fremtid</t>
  </si>
  <si>
    <t>Ombrukbarhet</t>
  </si>
  <si>
    <t>Gjenvinnbarhet</t>
  </si>
  <si>
    <t>Avfall</t>
  </si>
  <si>
    <t>* Totalvekten av ferdig bygg</t>
  </si>
  <si>
    <t>Tabell 2: Tabellen viser oppsummeringen av bygningskomponentenes tiltak i fremtiden</t>
  </si>
  <si>
    <t>Gjenvinnbart</t>
  </si>
  <si>
    <t>Ingen gjenvinnbarhet</t>
  </si>
  <si>
    <t>Referanseprosjekter</t>
  </si>
  <si>
    <t>Navn</t>
  </si>
  <si>
    <t>Sirkularitetsindeks</t>
  </si>
  <si>
    <t>År</t>
  </si>
  <si>
    <t>Bransjestandard (Foreløpig)</t>
  </si>
  <si>
    <t>Minimum</t>
  </si>
  <si>
    <t>FutureBuilt sirkulær</t>
  </si>
  <si>
    <t>Inndata Bygning</t>
  </si>
  <si>
    <t xml:space="preserve">Fyll inn data, enten manuelt eller benytt materialeksport. Noter ekstra informasjon om bygningskomponentene ved behov. </t>
  </si>
  <si>
    <t>Beregningsunderlag</t>
  </si>
  <si>
    <t>Produktinformasjon</t>
  </si>
  <si>
    <t>Velg</t>
  </si>
  <si>
    <t>Fyll inn ved behov</t>
  </si>
  <si>
    <t>Beregnes</t>
  </si>
  <si>
    <t>xx Bygningsdel</t>
  </si>
  <si>
    <t>xxx Bygningsdel</t>
  </si>
  <si>
    <t>Tillenggsinformasjon om bygningskomponent</t>
  </si>
  <si>
    <t>Produktkategori</t>
  </si>
  <si>
    <t>Vekt (kg)</t>
  </si>
  <si>
    <t>Gjenvinnings-
faktor 
(mellom 0-1)</t>
  </si>
  <si>
    <t>Begrunnelse for valg av faktor for gjenvinnbarhet</t>
  </si>
  <si>
    <t>Vekt av bevart
(kg)</t>
  </si>
  <si>
    <t>Vekt av ombrukt
(kg)</t>
  </si>
  <si>
    <t>Vekt av overskudd
(kg)</t>
  </si>
  <si>
    <t>Vekt av gjenvunnet</t>
  </si>
  <si>
    <t>Vekt av nytt i gjenvunnet</t>
  </si>
  <si>
    <t>Vekt av nytt
(kg)</t>
  </si>
  <si>
    <t>Vekt av ombrukbart
(kg)</t>
  </si>
  <si>
    <t>Vekt av avfall
(kg)</t>
  </si>
  <si>
    <t>Vekt av gjenvinnbart</t>
  </si>
  <si>
    <t>Vekt av ikke gjenvinnbart</t>
  </si>
  <si>
    <t>22 Bæresystemer</t>
  </si>
  <si>
    <t>222 Søyler</t>
  </si>
  <si>
    <t>Eksempel 1: Eksponerte betongsøyler i plan 1</t>
  </si>
  <si>
    <t>Betong</t>
  </si>
  <si>
    <t>Ikke avfall</t>
  </si>
  <si>
    <t>Ombrukbart</t>
  </si>
  <si>
    <t>28 Trapper,
balkonger, m.m.</t>
  </si>
  <si>
    <t>281 Innvendige trapper</t>
  </si>
  <si>
    <t>Eksempel 2: Trap mellom plan 1 og 2</t>
  </si>
  <si>
    <t>Stål</t>
  </si>
  <si>
    <t>Trapp i 100 % stål antas å ha 100 % gjenvinnbarhet</t>
  </si>
  <si>
    <t>36 Luftbehandling</t>
  </si>
  <si>
    <t>364 Utstyr for luftfordeling</t>
  </si>
  <si>
    <t>Eksempel 3: Ventilasjonsaggretgat 4 stk</t>
  </si>
  <si>
    <t>Ventilasjon</t>
  </si>
  <si>
    <t>Består av 70 % stål, 10 % aluminium. Gir 80 % gjenvinnbarhet</t>
  </si>
  <si>
    <t>25 Dekker</t>
  </si>
  <si>
    <t>257 Systemhimlinger</t>
  </si>
  <si>
    <t>Eksempel 4: Systemhimling i alle rom</t>
  </si>
  <si>
    <t>Gips</t>
  </si>
  <si>
    <t>Gipsplater er gjenvinnbart i Norge om byggavfallet håndteres riktig</t>
  </si>
  <si>
    <t>Velg bygningsdel</t>
  </si>
  <si>
    <t>Velg kategori</t>
  </si>
  <si>
    <t>Velg tiltak</t>
  </si>
  <si>
    <t>-</t>
  </si>
  <si>
    <t>Inndata Fyllmasser</t>
  </si>
  <si>
    <t xml:space="preserve">Fyll inn informasjon om fyllmassene.  Fyllmassene inkluderer 40 cm under bygget og 150 cm fra kjellervegg/ringmur. </t>
  </si>
  <si>
    <t>Noter ved behov</t>
  </si>
  <si>
    <t>Tilleggsinformasjon om fyllmassene</t>
  </si>
  <si>
    <t>Type fyllmasser</t>
  </si>
  <si>
    <t>21 Grunn og fundamenter</t>
  </si>
  <si>
    <t>217 Drenering</t>
  </si>
  <si>
    <t>Pukk</t>
  </si>
  <si>
    <t>Dette arket er en oversikt over alle nedtrekksmenyene i beregningsverktøyet.</t>
  </si>
  <si>
    <t>Annet</t>
  </si>
  <si>
    <t>20 Bygning, generelt</t>
  </si>
  <si>
    <t>211 Klargjøring av tomt</t>
  </si>
  <si>
    <t>Belegg</t>
  </si>
  <si>
    <t>21 Grunn og 
fundamenter</t>
  </si>
  <si>
    <t>212 Byggegrop</t>
  </si>
  <si>
    <t>213 Grunnforsterkning</t>
  </si>
  <si>
    <t>Bindemidler</t>
  </si>
  <si>
    <t>23 Yttervegger</t>
  </si>
  <si>
    <t>214 Støttekonstruksjoner</t>
  </si>
  <si>
    <t>Bitumen</t>
  </si>
  <si>
    <t>24 Innervegger</t>
  </si>
  <si>
    <t>215 Pelefundamentering</t>
  </si>
  <si>
    <t>Dører</t>
  </si>
  <si>
    <t>216 Direkte
fundamentering</t>
  </si>
  <si>
    <t>Ikke ombrukbart</t>
  </si>
  <si>
    <t>Elektronikk</t>
  </si>
  <si>
    <t>26 Yttertak</t>
  </si>
  <si>
    <t>Fasadeplater</t>
  </si>
  <si>
    <t>27 Fast inventar</t>
  </si>
  <si>
    <t>218 Utstyrog
komplettering</t>
  </si>
  <si>
    <t>219 Andredeleravgrunn
og fundamenter</t>
  </si>
  <si>
    <t>Glass</t>
  </si>
  <si>
    <t>29 Andre
bygningsmessige
deler</t>
  </si>
  <si>
    <t>Gulvbelegg</t>
  </si>
  <si>
    <t>30 Generelt vedr.
VVS-installasjoner</t>
  </si>
  <si>
    <t>Heiser</t>
  </si>
  <si>
    <t>31 Sanitær</t>
  </si>
  <si>
    <t>Isolasjon</t>
  </si>
  <si>
    <t>32 Varme</t>
  </si>
  <si>
    <t>Keramikk</t>
  </si>
  <si>
    <t>33 Brannslokking</t>
  </si>
  <si>
    <t>Kjemikalier</t>
  </si>
  <si>
    <t>34 Gassog trykkluft</t>
  </si>
  <si>
    <t>Kledning</t>
  </si>
  <si>
    <t>35 Prosesskjøling</t>
  </si>
  <si>
    <t>Maling</t>
  </si>
  <si>
    <t>Metall</t>
  </si>
  <si>
    <t>37 Komfortkjøling</t>
  </si>
  <si>
    <t>Møbler</t>
  </si>
  <si>
    <t>38 Vannbehandling</t>
  </si>
  <si>
    <t>Murstein</t>
  </si>
  <si>
    <t>39 Andre VVS-
installasjoner</t>
  </si>
  <si>
    <t>Plast</t>
  </si>
  <si>
    <t>4 Elkraft</t>
  </si>
  <si>
    <t>Stein</t>
  </si>
  <si>
    <t>40 Elkraft, generelt</t>
  </si>
  <si>
    <t>41 Basisinstallasjoner
forelkraft</t>
  </si>
  <si>
    <t>Siporex (lettbetong)</t>
  </si>
  <si>
    <t>42 Høyspent
forsyning</t>
  </si>
  <si>
    <t>Teknisk</t>
  </si>
  <si>
    <t>43 Lavspent
forsyning</t>
  </si>
  <si>
    <t>Tekstiler</t>
  </si>
  <si>
    <t>44 Lys</t>
  </si>
  <si>
    <t>Tetting</t>
  </si>
  <si>
    <t>45 Elvarme</t>
  </si>
  <si>
    <t>Treverk</t>
  </si>
  <si>
    <t>46 Reservekraft</t>
  </si>
  <si>
    <t>49 Andre
elkraftinstallasjon
er</t>
  </si>
  <si>
    <t>Vinduer</t>
  </si>
  <si>
    <t>Eksempel: Betong med tilslag av gjenvunnet masse på 30 % skal ha faktor 0,3.</t>
  </si>
  <si>
    <t xml:space="preserve">Oppgi gjennvinningsfaktor kun for gjenvunnede materialer i kollonne I. Finnes i EPD. </t>
  </si>
  <si>
    <t>Oppgi tiltakskategori. Bygningskomponenten kan både være ombrukbar og gjenvinnbar. Dersom komponenten er gjenvinnbar, velg nærmeste faktor som tilsvarer den andelen av bygningskomponenten som er gjenvinnbar.</t>
  </si>
  <si>
    <t>Oppgi gjenvinningsfaktor på gjenvunnede masser i kollonne I. Faktor finnes i EPD.</t>
  </si>
  <si>
    <t>Eksempel 1: Mengden er ny, 40cmx150cm</t>
  </si>
  <si>
    <t>Betong er 100% gjenvinnbar ved oppsknusing som ny tilslag i betong</t>
  </si>
  <si>
    <t>Ingen systemer for gjenvinning, men er ombrukbart om det er demonterbart.</t>
  </si>
  <si>
    <t>Eksempel 5: Nytte fliser på bad</t>
  </si>
  <si>
    <t>Kolonne1</t>
  </si>
  <si>
    <t>Kolonne2</t>
  </si>
  <si>
    <t>Kolonne3</t>
  </si>
  <si>
    <t>Kolonne4</t>
  </si>
  <si>
    <t>Ekstern KS</t>
  </si>
  <si>
    <t>Første publikasjon: 20.04.2023</t>
  </si>
  <si>
    <t>Revidert: 06.09.2023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</si>
</sst>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38">
    <font>
      <sz val="10"/>
      <color rgb="FF000000"/>
      <name val="Helvetica"/>
      <scheme val="minor"/>
    </font>
    <font>
      <sz val="8"/>
      <name val="Helvetica"/>
      <family val="2"/>
      <scheme val="minor"/>
    </font>
    <font>
      <sz val="18"/>
      <color theme="3"/>
      <name val="Replica"/>
      <family val="2"/>
      <scheme val="major"/>
    </font>
    <font>
      <b/>
      <sz val="11"/>
      <color theme="3"/>
      <name val="Helvetica"/>
      <family val="2"/>
      <scheme val="minor"/>
    </font>
    <font>
      <sz val="11"/>
      <color theme="3" tint="-0.499984740745262"/>
      <name val="Avenir"/>
      <family val="2"/>
    </font>
    <font>
      <sz val="10"/>
      <color rgb="FF000000"/>
      <name val="Helvetica"/>
      <family val="2"/>
      <scheme val="minor"/>
    </font>
    <font>
      <b/>
      <sz val="11"/>
      <color rgb="FFFA7D00"/>
      <name val="Calibri Light"/>
      <family val="2"/>
    </font>
    <font>
      <sz val="11"/>
      <color rgb="FF000000"/>
      <name val="Calibri Light"/>
      <family val="2"/>
    </font>
    <font>
      <i/>
      <sz val="11"/>
      <color rgb="FF000000"/>
      <name val="Calibri Light"/>
      <family val="2"/>
    </font>
    <font>
      <sz val="11"/>
      <color theme="1"/>
      <name val="Replica"/>
      <scheme val="major"/>
    </font>
    <font>
      <sz val="11"/>
      <color theme="3" tint="-0.499984740745262"/>
      <name val="Replica"/>
    </font>
    <font>
      <sz val="10"/>
      <color theme="3" tint="-0.499984740745262"/>
      <name val="Replica"/>
    </font>
    <font>
      <sz val="18"/>
      <color theme="3" tint="-0.499984740745262"/>
      <name val="Replica"/>
    </font>
    <font>
      <u/>
      <sz val="22"/>
      <color theme="3" tint="-0.499984740745262"/>
      <name val="Replica"/>
    </font>
    <font>
      <u/>
      <sz val="24"/>
      <color theme="3" tint="-0.499984740745262"/>
      <name val="Replica"/>
    </font>
    <font>
      <b/>
      <sz val="10"/>
      <color theme="3" tint="-0.499984740745262"/>
      <name val="Replica"/>
    </font>
    <font>
      <u/>
      <sz val="18"/>
      <color theme="3" tint="-0.499984740745262"/>
      <name val="Replica"/>
    </font>
    <font>
      <i/>
      <sz val="10"/>
      <color theme="3" tint="-0.499984740745262"/>
      <name val="Replica"/>
    </font>
    <font>
      <u/>
      <sz val="10"/>
      <color theme="3" tint="-0.499984740745262"/>
      <name val="Replica"/>
    </font>
    <font>
      <sz val="12"/>
      <color theme="3" tint="-0.499984740745262"/>
      <name val="Replica"/>
    </font>
    <font>
      <sz val="36"/>
      <color theme="3" tint="-0.499984740745262"/>
      <name val="Replica"/>
    </font>
    <font>
      <sz val="9"/>
      <color theme="3" tint="-0.499984740745262"/>
      <name val="Replica"/>
    </font>
    <font>
      <b/>
      <sz val="9"/>
      <color theme="3" tint="-0.499984740745262"/>
      <name val="Replica"/>
    </font>
    <font>
      <i/>
      <sz val="9"/>
      <color theme="3" tint="-0.499984740745262"/>
      <name val="Replica"/>
    </font>
    <font>
      <i/>
      <sz val="7"/>
      <color theme="3" tint="-0.499984740745262"/>
      <name val="Replica"/>
    </font>
    <font>
      <sz val="7"/>
      <color theme="3" tint="-0.499984740745262"/>
      <name val="Replica"/>
    </font>
    <font>
      <sz val="9"/>
      <color theme="7"/>
      <name val="Replica"/>
    </font>
    <font>
      <sz val="9"/>
      <color theme="1"/>
      <name val="Replica"/>
      <scheme val="major"/>
    </font>
    <font>
      <b/>
      <sz val="9"/>
      <color rgb="FF000000"/>
      <name val="Replica"/>
      <scheme val="major"/>
    </font>
    <font>
      <sz val="9"/>
      <color rgb="FF000000"/>
      <name val="Replica"/>
      <scheme val="major"/>
    </font>
    <font>
      <u/>
      <sz val="28"/>
      <color theme="3" tint="-0.499984740745262"/>
      <name val="Replica"/>
    </font>
    <font>
      <sz val="20"/>
      <color theme="3" tint="-0.499984740745262"/>
      <name val="Replica"/>
    </font>
    <font>
      <b/>
      <sz val="10"/>
      <color theme="1"/>
      <name val="Replica"/>
    </font>
    <font>
      <sz val="10"/>
      <color rgb="FF000000"/>
      <name val="Replica"/>
    </font>
    <font>
      <sz val="10"/>
      <color theme="1"/>
      <name val="Replica"/>
    </font>
    <font>
      <sz val="10"/>
      <color theme="3"/>
      <name val="Replica"/>
    </font>
    <font>
      <i/>
      <sz val="11"/>
      <color theme="3" tint="-0.499984740745262"/>
      <name val="Replica"/>
    </font>
    <font>
      <i/>
      <sz val="10"/>
      <color theme="0" tint="-0.34998626667073579"/>
      <name val="Replica"/>
    </font>
  </fonts>
  <fills count="2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EFF1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rgb="FFCCCCCC"/>
      </patternFill>
    </fill>
    <fill>
      <patternFill patternType="solid">
        <fgColor theme="8"/>
        <bgColor rgb="FF000000"/>
      </patternFill>
    </fill>
    <fill>
      <patternFill patternType="solid">
        <fgColor theme="4"/>
        <bgColor rgb="FFCCCCCC"/>
      </patternFill>
    </fill>
    <fill>
      <patternFill patternType="solid">
        <fgColor theme="5"/>
        <bgColor rgb="FFFFF2CC"/>
      </patternFill>
    </fill>
    <fill>
      <patternFill patternType="solid">
        <fgColor theme="2"/>
        <bgColor rgb="FFA9D08E"/>
      </patternFill>
    </fill>
    <fill>
      <patternFill patternType="solid">
        <fgColor theme="5"/>
        <bgColor rgb="FF000000"/>
      </patternFill>
    </fill>
    <fill>
      <patternFill patternType="solid">
        <fgColor theme="8" tint="-9.9978637043366805E-2"/>
        <bgColor rgb="FFE7E6E6"/>
      </patternFill>
    </fill>
    <fill>
      <patternFill patternType="solid">
        <fgColor theme="4" tint="0.59999389629810485"/>
        <bgColor rgb="FFF3F3F3"/>
      </patternFill>
    </fill>
    <fill>
      <patternFill patternType="solid">
        <fgColor theme="4" tint="0.59999389629810485"/>
        <bgColor rgb="FFE7E6E6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rgb="FF94E379"/>
        <bgColor rgb="FF000000"/>
      </patternFill>
    </fill>
    <fill>
      <patternFill patternType="solid">
        <fgColor theme="9"/>
        <bgColor rgb="FF000000"/>
      </patternFill>
    </fill>
  </fills>
  <borders count="5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0" fontId="7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1" fontId="4" fillId="0" borderId="0">
      <alignment horizontal="left" vertical="center"/>
    </xf>
    <xf numFmtId="9" fontId="5" fillId="0" borderId="0" applyFont="0" applyFill="0" applyBorder="0" applyAlignment="0" applyProtection="0"/>
    <xf numFmtId="0" fontId="6" fillId="3" borderId="2" applyNumberFormat="0" applyAlignment="0" applyProtection="0"/>
    <xf numFmtId="0" fontId="8" fillId="0" borderId="0"/>
    <xf numFmtId="0" fontId="7" fillId="4" borderId="0"/>
  </cellStyleXfs>
  <cellXfs count="296">
    <xf numFmtId="0" fontId="0" fillId="0" borderId="0" xfId="0"/>
    <xf numFmtId="0" fontId="0" fillId="7" borderId="0" xfId="0" applyFill="1"/>
    <xf numFmtId="0" fontId="11" fillId="7" borderId="0" xfId="1" applyFont="1" applyFill="1"/>
    <xf numFmtId="0" fontId="15" fillId="7" borderId="0" xfId="1" applyFont="1" applyFill="1"/>
    <xf numFmtId="1" fontId="16" fillId="7" borderId="0" xfId="2" applyNumberFormat="1" applyFont="1" applyFill="1" applyBorder="1" applyAlignment="1">
      <alignment horizontal="left" vertical="center"/>
    </xf>
    <xf numFmtId="0" fontId="11" fillId="7" borderId="0" xfId="1" applyFont="1" applyFill="1" applyAlignment="1">
      <alignment horizontal="left"/>
    </xf>
    <xf numFmtId="0" fontId="11" fillId="2" borderId="0" xfId="1" applyFont="1" applyFill="1"/>
    <xf numFmtId="0" fontId="11" fillId="5" borderId="0" xfId="1" applyFont="1" applyFill="1"/>
    <xf numFmtId="0" fontId="11" fillId="5" borderId="0" xfId="1" applyFont="1" applyFill="1" applyAlignment="1">
      <alignment horizontal="left"/>
    </xf>
    <xf numFmtId="0" fontId="21" fillId="7" borderId="0" xfId="1" applyFont="1" applyFill="1"/>
    <xf numFmtId="0" fontId="21" fillId="7" borderId="0" xfId="1" applyFont="1" applyFill="1" applyAlignment="1">
      <alignment horizontal="center"/>
    </xf>
    <xf numFmtId="0" fontId="22" fillId="10" borderId="0" xfId="1" applyFont="1" applyFill="1" applyAlignment="1">
      <alignment vertical="center" textRotation="90"/>
    </xf>
    <xf numFmtId="0" fontId="23" fillId="7" borderId="0" xfId="1" applyFont="1" applyFill="1" applyAlignment="1">
      <alignment vertical="top" wrapText="1"/>
    </xf>
    <xf numFmtId="49" fontId="21" fillId="7" borderId="0" xfId="1" applyNumberFormat="1" applyFont="1" applyFill="1"/>
    <xf numFmtId="0" fontId="21" fillId="7" borderId="0" xfId="1" applyFont="1" applyFill="1" applyAlignment="1">
      <alignment horizontal="left"/>
    </xf>
    <xf numFmtId="9" fontId="21" fillId="8" borderId="4" xfId="5" applyFont="1" applyFill="1" applyBorder="1" applyAlignment="1">
      <alignment horizontal="center"/>
    </xf>
    <xf numFmtId="0" fontId="21" fillId="7" borderId="3" xfId="1" applyFont="1" applyFill="1" applyBorder="1"/>
    <xf numFmtId="0" fontId="21" fillId="7" borderId="4" xfId="1" applyFont="1" applyFill="1" applyBorder="1"/>
    <xf numFmtId="3" fontId="21" fillId="8" borderId="3" xfId="1" applyNumberFormat="1" applyFont="1" applyFill="1" applyBorder="1" applyAlignment="1">
      <alignment horizontal="center"/>
    </xf>
    <xf numFmtId="3" fontId="21" fillId="8" borderId="4" xfId="1" applyNumberFormat="1" applyFont="1" applyFill="1" applyBorder="1" applyAlignment="1">
      <alignment horizontal="center"/>
    </xf>
    <xf numFmtId="9" fontId="21" fillId="8" borderId="3" xfId="5" applyFont="1" applyFill="1" applyBorder="1" applyAlignment="1">
      <alignment horizontal="center"/>
    </xf>
    <xf numFmtId="9" fontId="21" fillId="15" borderId="12" xfId="5" applyFont="1" applyFill="1" applyBorder="1" applyAlignment="1">
      <alignment horizontal="center"/>
    </xf>
    <xf numFmtId="9" fontId="21" fillId="8" borderId="12" xfId="1" applyNumberFormat="1" applyFont="1" applyFill="1" applyBorder="1" applyAlignment="1">
      <alignment horizontal="center"/>
    </xf>
    <xf numFmtId="0" fontId="21" fillId="9" borderId="13" xfId="1" applyFont="1" applyFill="1" applyBorder="1"/>
    <xf numFmtId="0" fontId="21" fillId="9" borderId="15" xfId="8" applyFont="1" applyFill="1" applyBorder="1" applyAlignment="1">
      <alignment horizontal="center"/>
    </xf>
    <xf numFmtId="0" fontId="21" fillId="9" borderId="14" xfId="8" applyFont="1" applyFill="1" applyBorder="1" applyAlignment="1">
      <alignment horizontal="center"/>
    </xf>
    <xf numFmtId="3" fontId="21" fillId="8" borderId="12" xfId="1" applyNumberFormat="1" applyFont="1" applyFill="1" applyBorder="1" applyAlignment="1">
      <alignment horizontal="center"/>
    </xf>
    <xf numFmtId="3" fontId="21" fillId="15" borderId="12" xfId="0" applyNumberFormat="1" applyFont="1" applyFill="1" applyBorder="1" applyAlignment="1">
      <alignment horizontal="center"/>
    </xf>
    <xf numFmtId="0" fontId="21" fillId="11" borderId="12" xfId="0" applyFont="1" applyFill="1" applyBorder="1" applyAlignment="1">
      <alignment horizontal="right"/>
    </xf>
    <xf numFmtId="0" fontId="21" fillId="9" borderId="12" xfId="1" applyFont="1" applyFill="1" applyBorder="1"/>
    <xf numFmtId="0" fontId="21" fillId="9" borderId="12" xfId="8" applyFont="1" applyFill="1" applyBorder="1" applyAlignment="1">
      <alignment horizontal="center"/>
    </xf>
    <xf numFmtId="0" fontId="21" fillId="9" borderId="13" xfId="8" applyFont="1" applyFill="1" applyBorder="1" applyAlignment="1">
      <alignment horizontal="center"/>
    </xf>
    <xf numFmtId="9" fontId="21" fillId="13" borderId="3" xfId="5" applyFont="1" applyFill="1" applyBorder="1" applyAlignment="1">
      <alignment horizontal="center"/>
    </xf>
    <xf numFmtId="9" fontId="21" fillId="13" borderId="4" xfId="5" applyFont="1" applyFill="1" applyBorder="1" applyAlignment="1">
      <alignment horizontal="center"/>
    </xf>
    <xf numFmtId="9" fontId="21" fillId="13" borderId="5" xfId="5" applyFont="1" applyFill="1" applyBorder="1" applyAlignment="1">
      <alignment horizontal="center"/>
    </xf>
    <xf numFmtId="9" fontId="21" fillId="13" borderId="3" xfId="1" applyNumberFormat="1" applyFont="1" applyFill="1" applyBorder="1" applyAlignment="1">
      <alignment horizontal="center"/>
    </xf>
    <xf numFmtId="9" fontId="21" fillId="13" borderId="4" xfId="1" applyNumberFormat="1" applyFont="1" applyFill="1" applyBorder="1" applyAlignment="1">
      <alignment horizontal="center"/>
    </xf>
    <xf numFmtId="9" fontId="21" fillId="13" borderId="5" xfId="1" applyNumberFormat="1" applyFont="1" applyFill="1" applyBorder="1" applyAlignment="1">
      <alignment horizontal="center"/>
    </xf>
    <xf numFmtId="4" fontId="21" fillId="17" borderId="4" xfId="1" applyNumberFormat="1" applyFont="1" applyFill="1" applyBorder="1" applyAlignment="1">
      <alignment horizontal="center"/>
    </xf>
    <xf numFmtId="4" fontId="21" fillId="17" borderId="3" xfId="1" applyNumberFormat="1" applyFont="1" applyFill="1" applyBorder="1" applyAlignment="1">
      <alignment horizontal="center"/>
    </xf>
    <xf numFmtId="4" fontId="21" fillId="17" borderId="5" xfId="1" applyNumberFormat="1" applyFont="1" applyFill="1" applyBorder="1" applyAlignment="1">
      <alignment horizontal="center"/>
    </xf>
    <xf numFmtId="0" fontId="21" fillId="18" borderId="8" xfId="1" applyFont="1" applyFill="1" applyBorder="1"/>
    <xf numFmtId="0" fontId="21" fillId="18" borderId="9" xfId="1" applyFont="1" applyFill="1" applyBorder="1"/>
    <xf numFmtId="0" fontId="21" fillId="18" borderId="11" xfId="1" applyFont="1" applyFill="1" applyBorder="1"/>
    <xf numFmtId="9" fontId="21" fillId="8" borderId="9" xfId="5" applyFont="1" applyFill="1" applyBorder="1" applyAlignment="1">
      <alignment horizontal="center"/>
    </xf>
    <xf numFmtId="0" fontId="21" fillId="7" borderId="12" xfId="1" applyFont="1" applyFill="1" applyBorder="1" applyAlignment="1">
      <alignment horizontal="right"/>
    </xf>
    <xf numFmtId="0" fontId="21" fillId="8" borderId="12" xfId="1" applyFont="1" applyFill="1" applyBorder="1" applyAlignment="1">
      <alignment horizontal="center"/>
    </xf>
    <xf numFmtId="9" fontId="21" fillId="8" borderId="14" xfId="1" applyNumberFormat="1" applyFont="1" applyFill="1" applyBorder="1" applyAlignment="1">
      <alignment horizontal="center"/>
    </xf>
    <xf numFmtId="0" fontId="24" fillId="7" borderId="0" xfId="1" applyFont="1" applyFill="1"/>
    <xf numFmtId="0" fontId="25" fillId="7" borderId="0" xfId="1" applyFont="1" applyFill="1" applyAlignment="1">
      <alignment horizontal="right"/>
    </xf>
    <xf numFmtId="9" fontId="25" fillId="7" borderId="0" xfId="1" applyNumberFormat="1" applyFont="1" applyFill="1" applyAlignment="1">
      <alignment horizontal="center"/>
    </xf>
    <xf numFmtId="0" fontId="26" fillId="7" borderId="0" xfId="1" applyFont="1" applyFill="1"/>
    <xf numFmtId="0" fontId="22" fillId="7" borderId="0" xfId="7" applyFont="1" applyFill="1" applyAlignment="1">
      <alignment horizontal="center" vertical="top"/>
    </xf>
    <xf numFmtId="0" fontId="23" fillId="7" borderId="0" xfId="7" applyFont="1" applyFill="1" applyAlignment="1">
      <alignment horizontal="center"/>
    </xf>
    <xf numFmtId="0" fontId="9" fillId="9" borderId="12" xfId="1" applyFont="1" applyFill="1" applyBorder="1"/>
    <xf numFmtId="0" fontId="27" fillId="9" borderId="4" xfId="1" applyFont="1" applyFill="1" applyBorder="1"/>
    <xf numFmtId="0" fontId="27" fillId="9" borderId="5" xfId="1" applyFont="1" applyFill="1" applyBorder="1"/>
    <xf numFmtId="0" fontId="27" fillId="8" borderId="4" xfId="1" applyFont="1" applyFill="1" applyBorder="1"/>
    <xf numFmtId="1" fontId="27" fillId="8" borderId="5" xfId="1" applyNumberFormat="1" applyFont="1" applyFill="1" applyBorder="1"/>
    <xf numFmtId="0" fontId="29" fillId="8" borderId="4" xfId="0" applyFont="1" applyFill="1" applyBorder="1" applyAlignment="1">
      <alignment horizontal="center"/>
    </xf>
    <xf numFmtId="0" fontId="29" fillId="8" borderId="5" xfId="0" applyFont="1" applyFill="1" applyBorder="1" applyAlignment="1">
      <alignment horizontal="center"/>
    </xf>
    <xf numFmtId="0" fontId="28" fillId="8" borderId="12" xfId="0" applyFont="1" applyFill="1" applyBorder="1" applyAlignment="1">
      <alignment horizontal="center" vertical="top"/>
    </xf>
    <xf numFmtId="0" fontId="28" fillId="19" borderId="12" xfId="0" applyFont="1" applyFill="1" applyBorder="1" applyAlignment="1">
      <alignment horizontal="center" vertical="top"/>
    </xf>
    <xf numFmtId="1" fontId="30" fillId="7" borderId="0" xfId="2" applyNumberFormat="1" applyFont="1" applyFill="1" applyBorder="1" applyAlignment="1">
      <alignment horizontal="left" vertical="center"/>
    </xf>
    <xf numFmtId="10" fontId="27" fillId="8" borderId="4" xfId="5" applyNumberFormat="1" applyFont="1" applyFill="1" applyBorder="1"/>
    <xf numFmtId="9" fontId="27" fillId="8" borderId="4" xfId="5" applyFont="1" applyFill="1" applyBorder="1"/>
    <xf numFmtId="9" fontId="27" fillId="8" borderId="5" xfId="5" applyFont="1" applyFill="1" applyBorder="1"/>
    <xf numFmtId="164" fontId="29" fillId="19" borderId="4" xfId="5" applyNumberFormat="1" applyFont="1" applyFill="1" applyBorder="1" applyAlignment="1">
      <alignment horizontal="center"/>
    </xf>
    <xf numFmtId="164" fontId="29" fillId="19" borderId="5" xfId="5" applyNumberFormat="1" applyFont="1" applyFill="1" applyBorder="1" applyAlignment="1">
      <alignment horizontal="center"/>
    </xf>
    <xf numFmtId="0" fontId="21" fillId="20" borderId="7" xfId="1" applyFont="1" applyFill="1" applyBorder="1"/>
    <xf numFmtId="0" fontId="21" fillId="20" borderId="6" xfId="1" applyFont="1" applyFill="1" applyBorder="1"/>
    <xf numFmtId="0" fontId="21" fillId="20" borderId="10" xfId="1" applyFont="1" applyFill="1" applyBorder="1"/>
    <xf numFmtId="0" fontId="21" fillId="20" borderId="8" xfId="1" applyFont="1" applyFill="1" applyBorder="1"/>
    <xf numFmtId="0" fontId="21" fillId="20" borderId="9" xfId="1" applyFont="1" applyFill="1" applyBorder="1"/>
    <xf numFmtId="0" fontId="22" fillId="21" borderId="0" xfId="1" applyFont="1" applyFill="1" applyAlignment="1">
      <alignment vertical="center" textRotation="90"/>
    </xf>
    <xf numFmtId="0" fontId="21" fillId="20" borderId="0" xfId="1" applyFont="1" applyFill="1"/>
    <xf numFmtId="0" fontId="24" fillId="20" borderId="0" xfId="1" applyFont="1" applyFill="1"/>
    <xf numFmtId="0" fontId="25" fillId="20" borderId="0" xfId="1" applyFont="1" applyFill="1" applyAlignment="1">
      <alignment horizontal="right"/>
    </xf>
    <xf numFmtId="9" fontId="25" fillId="20" borderId="0" xfId="1" applyNumberFormat="1" applyFont="1" applyFill="1" applyAlignment="1">
      <alignment horizontal="center"/>
    </xf>
    <xf numFmtId="0" fontId="21" fillId="20" borderId="0" xfId="1" applyFont="1" applyFill="1" applyAlignment="1">
      <alignment horizontal="center"/>
    </xf>
    <xf numFmtId="0" fontId="21" fillId="20" borderId="17" xfId="1" applyFont="1" applyFill="1" applyBorder="1"/>
    <xf numFmtId="0" fontId="21" fillId="20" borderId="4" xfId="1" applyFont="1" applyFill="1" applyBorder="1"/>
    <xf numFmtId="0" fontId="21" fillId="20" borderId="9" xfId="1" applyFont="1" applyFill="1" applyBorder="1" applyAlignment="1">
      <alignment horizontal="center"/>
    </xf>
    <xf numFmtId="0" fontId="21" fillId="20" borderId="11" xfId="1" applyFont="1" applyFill="1" applyBorder="1"/>
    <xf numFmtId="0" fontId="21" fillId="20" borderId="17" xfId="1" applyFont="1" applyFill="1" applyBorder="1" applyAlignment="1">
      <alignment horizontal="left" vertical="center"/>
    </xf>
    <xf numFmtId="0" fontId="11" fillId="20" borderId="16" xfId="1" applyFont="1" applyFill="1" applyBorder="1" applyAlignment="1">
      <alignment horizontal="center" vertical="center"/>
    </xf>
    <xf numFmtId="0" fontId="11" fillId="20" borderId="16" xfId="1" applyFont="1" applyFill="1" applyBorder="1" applyAlignment="1">
      <alignment horizontal="center" vertical="center" wrapText="1"/>
    </xf>
    <xf numFmtId="0" fontId="11" fillId="20" borderId="0" xfId="1" applyFont="1" applyFill="1" applyAlignment="1">
      <alignment horizontal="center" vertical="center"/>
    </xf>
    <xf numFmtId="0" fontId="11" fillId="20" borderId="0" xfId="1" applyFont="1" applyFill="1" applyAlignment="1">
      <alignment horizontal="center" vertical="center" wrapText="1"/>
    </xf>
    <xf numFmtId="0" fontId="11" fillId="20" borderId="16" xfId="1" applyFont="1" applyFill="1" applyBorder="1" applyAlignment="1">
      <alignment horizontal="left" vertical="center"/>
    </xf>
    <xf numFmtId="0" fontId="32" fillId="7" borderId="0" xfId="0" applyFont="1" applyFill="1" applyAlignment="1">
      <alignment horizontal="center"/>
    </xf>
    <xf numFmtId="0" fontId="33" fillId="7" borderId="0" xfId="0" applyFont="1" applyFill="1"/>
    <xf numFmtId="0" fontId="34" fillId="7" borderId="0" xfId="0" applyFont="1" applyFill="1"/>
    <xf numFmtId="49" fontId="34" fillId="7" borderId="0" xfId="0" applyNumberFormat="1" applyFont="1" applyFill="1"/>
    <xf numFmtId="0" fontId="34" fillId="7" borderId="0" xfId="0" applyFont="1" applyFill="1" applyAlignment="1">
      <alignment vertical="top"/>
    </xf>
    <xf numFmtId="49" fontId="33" fillId="7" borderId="0" xfId="0" applyNumberFormat="1" applyFont="1" applyFill="1"/>
    <xf numFmtId="0" fontId="34" fillId="7" borderId="0" xfId="0" applyFont="1" applyFill="1" applyAlignment="1">
      <alignment horizontal="center" vertical="top"/>
    </xf>
    <xf numFmtId="0" fontId="34" fillId="7" borderId="0" xfId="0" applyFont="1" applyFill="1" applyAlignment="1">
      <alignment horizontal="center"/>
    </xf>
    <xf numFmtId="0" fontId="34" fillId="7" borderId="0" xfId="0" applyFont="1" applyFill="1" applyAlignment="1">
      <alignment vertical="top" wrapText="1"/>
    </xf>
    <xf numFmtId="1" fontId="16" fillId="7" borderId="0" xfId="2" applyNumberFormat="1" applyFont="1" applyFill="1" applyBorder="1" applyAlignment="1" applyProtection="1">
      <alignment horizontal="left" vertical="center"/>
    </xf>
    <xf numFmtId="1" fontId="19" fillId="7" borderId="0" xfId="3" applyNumberFormat="1" applyFont="1" applyFill="1" applyBorder="1" applyAlignment="1" applyProtection="1">
      <alignment vertical="top" wrapText="1"/>
    </xf>
    <xf numFmtId="2" fontId="19" fillId="7" borderId="0" xfId="3" applyNumberFormat="1" applyFont="1" applyFill="1" applyBorder="1" applyAlignment="1" applyProtection="1">
      <alignment vertical="center"/>
    </xf>
    <xf numFmtId="2" fontId="12" fillId="7" borderId="0" xfId="2" applyNumberFormat="1" applyFont="1" applyFill="1" applyBorder="1" applyAlignment="1" applyProtection="1">
      <alignment horizontal="right" vertical="center"/>
    </xf>
    <xf numFmtId="1" fontId="13" fillId="7" borderId="0" xfId="2" applyNumberFormat="1" applyFont="1" applyFill="1" applyBorder="1" applyAlignment="1" applyProtection="1">
      <alignment horizontal="left" vertical="center"/>
    </xf>
    <xf numFmtId="1" fontId="14" fillId="7" borderId="0" xfId="2" applyNumberFormat="1" applyFont="1" applyFill="1" applyBorder="1" applyAlignment="1" applyProtection="1">
      <alignment horizontal="left" vertical="center"/>
    </xf>
    <xf numFmtId="1" fontId="10" fillId="7" borderId="0" xfId="4" applyFont="1" applyFill="1" applyAlignment="1">
      <alignment horizontal="left" vertical="center" indent="1"/>
    </xf>
    <xf numFmtId="0" fontId="11" fillId="7" borderId="0" xfId="0" applyFont="1" applyFill="1" applyAlignment="1">
      <alignment horizontal="right" vertical="center"/>
    </xf>
    <xf numFmtId="1" fontId="10" fillId="7" borderId="0" xfId="4" applyFont="1" applyFill="1">
      <alignment horizontal="left" vertical="center"/>
    </xf>
    <xf numFmtId="0" fontId="18" fillId="7" borderId="0" xfId="0" applyFont="1" applyFill="1" applyAlignment="1">
      <alignment horizontal="right" vertical="center"/>
    </xf>
    <xf numFmtId="1" fontId="10" fillId="7" borderId="0" xfId="4" applyFont="1" applyFill="1" applyAlignment="1">
      <alignment horizontal="right" vertical="center"/>
    </xf>
    <xf numFmtId="0" fontId="10" fillId="7" borderId="0" xfId="0" applyFont="1" applyFill="1" applyAlignment="1">
      <alignment horizontal="right" vertical="center"/>
    </xf>
    <xf numFmtId="0" fontId="11" fillId="7" borderId="0" xfId="1" applyFont="1" applyFill="1" applyAlignment="1">
      <alignment horizontal="center"/>
    </xf>
    <xf numFmtId="49" fontId="11" fillId="7" borderId="0" xfId="1" applyNumberFormat="1" applyFont="1" applyFill="1"/>
    <xf numFmtId="0" fontId="10" fillId="7" borderId="0" xfId="1" applyFont="1" applyFill="1"/>
    <xf numFmtId="0" fontId="35" fillId="7" borderId="0" xfId="0" applyFont="1" applyFill="1" applyAlignment="1">
      <alignment horizontal="right" vertical="center"/>
    </xf>
    <xf numFmtId="0" fontId="28" fillId="22" borderId="12" xfId="0" applyFont="1" applyFill="1" applyBorder="1" applyAlignment="1">
      <alignment horizontal="center" vertical="top"/>
    </xf>
    <xf numFmtId="164" fontId="29" fillId="22" borderId="4" xfId="5" applyNumberFormat="1" applyFont="1" applyFill="1" applyBorder="1" applyAlignment="1">
      <alignment horizontal="center"/>
    </xf>
    <xf numFmtId="164" fontId="29" fillId="22" borderId="5" xfId="5" applyNumberFormat="1" applyFont="1" applyFill="1" applyBorder="1" applyAlignment="1">
      <alignment horizontal="center"/>
    </xf>
    <xf numFmtId="0" fontId="28" fillId="23" borderId="12" xfId="0" applyFont="1" applyFill="1" applyBorder="1" applyAlignment="1">
      <alignment horizontal="center" vertical="top" wrapText="1"/>
    </xf>
    <xf numFmtId="164" fontId="29" fillId="23" borderId="4" xfId="0" applyNumberFormat="1" applyFont="1" applyFill="1" applyBorder="1" applyAlignment="1">
      <alignment horizontal="center"/>
    </xf>
    <xf numFmtId="164" fontId="29" fillId="23" borderId="4" xfId="5" applyNumberFormat="1" applyFont="1" applyFill="1" applyBorder="1" applyAlignment="1">
      <alignment horizontal="center"/>
    </xf>
    <xf numFmtId="164" fontId="29" fillId="23" borderId="5" xfId="5" applyNumberFormat="1" applyFont="1" applyFill="1" applyBorder="1" applyAlignment="1">
      <alignment horizontal="center"/>
    </xf>
    <xf numFmtId="0" fontId="11" fillId="7" borderId="0" xfId="1" applyFont="1" applyFill="1" applyProtection="1">
      <protection locked="0"/>
    </xf>
    <xf numFmtId="0" fontId="20" fillId="7" borderId="0" xfId="1" applyFont="1" applyFill="1" applyProtection="1">
      <protection locked="0"/>
    </xf>
    <xf numFmtId="9" fontId="11" fillId="7" borderId="0" xfId="5" applyFont="1" applyFill="1" applyBorder="1" applyProtection="1">
      <protection locked="0"/>
    </xf>
    <xf numFmtId="0" fontId="15" fillId="7" borderId="0" xfId="1" applyFont="1" applyFill="1" applyProtection="1">
      <protection locked="0"/>
    </xf>
    <xf numFmtId="0" fontId="20" fillId="7" borderId="0" xfId="1" applyFont="1" applyFill="1"/>
    <xf numFmtId="0" fontId="17" fillId="8" borderId="12" xfId="1" applyFont="1" applyFill="1" applyBorder="1" applyAlignment="1">
      <alignment horizontal="center" vertical="center"/>
    </xf>
    <xf numFmtId="0" fontId="11" fillId="6" borderId="12" xfId="1" applyFont="1" applyFill="1" applyBorder="1" applyAlignment="1">
      <alignment horizontal="center" vertical="center"/>
    </xf>
    <xf numFmtId="0" fontId="11" fillId="6" borderId="12" xfId="1" applyFont="1" applyFill="1" applyBorder="1" applyAlignment="1">
      <alignment horizontal="center" vertical="center" wrapText="1"/>
    </xf>
    <xf numFmtId="0" fontId="37" fillId="0" borderId="0" xfId="1" applyFont="1" applyProtection="1">
      <protection locked="0"/>
    </xf>
    <xf numFmtId="0" fontId="11" fillId="0" borderId="0" xfId="1" applyFont="1" applyProtection="1">
      <protection locked="0"/>
    </xf>
    <xf numFmtId="3" fontId="11" fillId="8" borderId="0" xfId="1" applyNumberFormat="1" applyFont="1" applyFill="1"/>
    <xf numFmtId="3" fontId="37" fillId="8" borderId="18" xfId="1" applyNumberFormat="1" applyFont="1" applyFill="1" applyBorder="1"/>
    <xf numFmtId="3" fontId="37" fillId="8" borderId="19" xfId="1" applyNumberFormat="1" applyFont="1" applyFill="1" applyBorder="1"/>
    <xf numFmtId="3" fontId="11" fillId="8" borderId="20" xfId="1" applyNumberFormat="1" applyFont="1" applyFill="1" applyBorder="1"/>
    <xf numFmtId="3" fontId="11" fillId="8" borderId="22" xfId="1" applyNumberFormat="1" applyFont="1" applyFill="1" applyBorder="1"/>
    <xf numFmtId="3" fontId="11" fillId="8" borderId="23" xfId="1" applyNumberFormat="1" applyFont="1" applyFill="1" applyBorder="1"/>
    <xf numFmtId="0" fontId="17" fillId="8" borderId="3" xfId="1" applyFont="1" applyFill="1" applyBorder="1" applyAlignment="1" applyProtection="1">
      <alignment horizontal="center" vertical="center"/>
      <protection locked="0"/>
    </xf>
    <xf numFmtId="0" fontId="37" fillId="0" borderId="21" xfId="1" applyFont="1" applyBorder="1" applyProtection="1">
      <protection locked="0"/>
    </xf>
    <xf numFmtId="0" fontId="11" fillId="0" borderId="20" xfId="1" applyFont="1" applyBorder="1" applyProtection="1">
      <protection locked="0"/>
    </xf>
    <xf numFmtId="0" fontId="11" fillId="0" borderId="21" xfId="1" applyFont="1" applyBorder="1" applyProtection="1">
      <protection locked="0"/>
    </xf>
    <xf numFmtId="0" fontId="11" fillId="0" borderId="22" xfId="1" applyFont="1" applyBorder="1" applyProtection="1">
      <protection locked="0"/>
    </xf>
    <xf numFmtId="0" fontId="11" fillId="0" borderId="23" xfId="1" applyFont="1" applyBorder="1" applyProtection="1">
      <protection locked="0"/>
    </xf>
    <xf numFmtId="0" fontId="11" fillId="0" borderId="24" xfId="1" applyFont="1" applyBorder="1" applyProtection="1">
      <protection locked="0"/>
    </xf>
    <xf numFmtId="0" fontId="37" fillId="0" borderId="18" xfId="1" applyFont="1" applyBorder="1" applyProtection="1">
      <protection locked="0"/>
    </xf>
    <xf numFmtId="0" fontId="17" fillId="8" borderId="30" xfId="1" applyFont="1" applyFill="1" applyBorder="1" applyAlignment="1" applyProtection="1">
      <alignment horizontal="center" vertical="center"/>
      <protection locked="0"/>
    </xf>
    <xf numFmtId="0" fontId="17" fillId="8" borderId="31" xfId="1" applyFont="1" applyFill="1" applyBorder="1" applyAlignment="1" applyProtection="1">
      <alignment horizontal="center" vertical="center"/>
      <protection locked="0"/>
    </xf>
    <xf numFmtId="0" fontId="11" fillId="6" borderId="32" xfId="1" applyFont="1" applyFill="1" applyBorder="1" applyAlignment="1" applyProtection="1">
      <alignment horizontal="center" vertical="center"/>
      <protection locked="0"/>
    </xf>
    <xf numFmtId="0" fontId="11" fillId="6" borderId="33" xfId="1" applyFont="1" applyFill="1" applyBorder="1" applyAlignment="1" applyProtection="1">
      <alignment horizontal="center" vertical="center"/>
      <protection locked="0"/>
    </xf>
    <xf numFmtId="0" fontId="17" fillId="8" borderId="28" xfId="1" applyFont="1" applyFill="1" applyBorder="1" applyAlignment="1" applyProtection="1">
      <alignment horizontal="center" vertical="center"/>
      <protection locked="0"/>
    </xf>
    <xf numFmtId="0" fontId="11" fillId="6" borderId="34" xfId="1" applyFont="1" applyFill="1" applyBorder="1" applyAlignment="1" applyProtection="1">
      <alignment horizontal="center" vertical="center"/>
      <protection locked="0"/>
    </xf>
    <xf numFmtId="0" fontId="15" fillId="7" borderId="0" xfId="1" applyFont="1" applyFill="1" applyAlignment="1" applyProtection="1">
      <alignment vertical="center"/>
      <protection locked="0"/>
    </xf>
    <xf numFmtId="0" fontId="17" fillId="8" borderId="28" xfId="1" applyFont="1" applyFill="1" applyBorder="1" applyAlignment="1">
      <alignment horizontal="center" vertical="center"/>
    </xf>
    <xf numFmtId="0" fontId="17" fillId="8" borderId="29" xfId="1" applyFont="1" applyFill="1" applyBorder="1" applyAlignment="1">
      <alignment horizontal="center" vertical="center"/>
    </xf>
    <xf numFmtId="0" fontId="11" fillId="6" borderId="34" xfId="1" applyFont="1" applyFill="1" applyBorder="1" applyAlignment="1">
      <alignment horizontal="center" vertical="center" wrapText="1"/>
    </xf>
    <xf numFmtId="0" fontId="11" fillId="6" borderId="35" xfId="1" applyFont="1" applyFill="1" applyBorder="1" applyAlignment="1">
      <alignment horizontal="center" vertical="center" wrapText="1"/>
    </xf>
    <xf numFmtId="0" fontId="11" fillId="5" borderId="0" xfId="1" applyFont="1" applyFill="1" applyProtection="1">
      <protection locked="0"/>
    </xf>
    <xf numFmtId="0" fontId="37" fillId="0" borderId="0" xfId="0" applyFont="1" applyProtection="1">
      <protection locked="0"/>
    </xf>
    <xf numFmtId="0" fontId="37" fillId="0" borderId="16" xfId="0" applyFont="1" applyBorder="1" applyProtection="1">
      <protection locked="0"/>
    </xf>
    <xf numFmtId="3" fontId="37" fillId="0" borderId="8" xfId="0" applyNumberFormat="1" applyFont="1" applyBorder="1" applyAlignment="1" applyProtection="1">
      <alignment horizontal="right"/>
      <protection locked="0"/>
    </xf>
    <xf numFmtId="0" fontId="17" fillId="11" borderId="0" xfId="0" applyFont="1" applyFill="1" applyProtection="1">
      <protection locked="0"/>
    </xf>
    <xf numFmtId="0" fontId="37" fillId="0" borderId="4" xfId="1" applyFont="1" applyBorder="1" applyProtection="1">
      <protection locked="0"/>
    </xf>
    <xf numFmtId="0" fontId="17" fillId="5" borderId="4" xfId="1" applyFont="1" applyFill="1" applyBorder="1" applyProtection="1">
      <protection locked="0"/>
    </xf>
    <xf numFmtId="0" fontId="37" fillId="0" borderId="4" xfId="0" applyFont="1" applyBorder="1" applyProtection="1">
      <protection locked="0"/>
    </xf>
    <xf numFmtId="0" fontId="37" fillId="0" borderId="6" xfId="0" applyFont="1" applyBorder="1" applyAlignment="1" applyProtection="1">
      <alignment horizontal="left"/>
      <protection locked="0"/>
    </xf>
    <xf numFmtId="3" fontId="37" fillId="0" borderId="9" xfId="0" applyNumberFormat="1" applyFont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3" fontId="11" fillId="0" borderId="9" xfId="0" applyNumberFormat="1" applyFont="1" applyBorder="1" applyAlignment="1" applyProtection="1">
      <alignment horizontal="right"/>
      <protection locked="0"/>
    </xf>
    <xf numFmtId="0" fontId="11" fillId="0" borderId="4" xfId="1" applyFont="1" applyBorder="1" applyProtection="1">
      <protection locked="0"/>
    </xf>
    <xf numFmtId="0" fontId="11" fillId="5" borderId="4" xfId="1" applyFont="1" applyFill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3" fontId="11" fillId="0" borderId="9" xfId="1" applyNumberFormat="1" applyFont="1" applyBorder="1" applyProtection="1">
      <protection locked="0"/>
    </xf>
    <xf numFmtId="0" fontId="11" fillId="0" borderId="5" xfId="1" applyFont="1" applyBorder="1" applyProtection="1">
      <protection locked="0"/>
    </xf>
    <xf numFmtId="0" fontId="11" fillId="5" borderId="5" xfId="1" applyFont="1" applyFill="1" applyBorder="1" applyProtection="1">
      <protection locked="0"/>
    </xf>
    <xf numFmtId="0" fontId="11" fillId="7" borderId="0" xfId="1" applyFont="1" applyFill="1" applyAlignment="1" applyProtection="1">
      <alignment horizontal="left"/>
      <protection locked="0"/>
    </xf>
    <xf numFmtId="0" fontId="11" fillId="2" borderId="0" xfId="1" applyFont="1" applyFill="1" applyProtection="1">
      <protection locked="0"/>
    </xf>
    <xf numFmtId="0" fontId="11" fillId="11" borderId="0" xfId="0" applyFont="1" applyFill="1" applyProtection="1">
      <protection locked="0"/>
    </xf>
    <xf numFmtId="0" fontId="11" fillId="6" borderId="13" xfId="1" applyFont="1" applyFill="1" applyBorder="1" applyAlignment="1">
      <alignment horizontal="center" vertical="center"/>
    </xf>
    <xf numFmtId="3" fontId="11" fillId="11" borderId="0" xfId="0" applyNumberFormat="1" applyFont="1" applyFill="1" applyProtection="1">
      <protection hidden="1"/>
    </xf>
    <xf numFmtId="0" fontId="17" fillId="8" borderId="12" xfId="1" applyFont="1" applyFill="1" applyBorder="1" applyAlignment="1" applyProtection="1">
      <alignment horizontal="center" vertical="center"/>
      <protection hidden="1"/>
    </xf>
    <xf numFmtId="0" fontId="11" fillId="6" borderId="12" xfId="1" applyFont="1" applyFill="1" applyBorder="1" applyAlignment="1" applyProtection="1">
      <alignment horizontal="center" vertical="center" wrapText="1"/>
      <protection hidden="1"/>
    </xf>
    <xf numFmtId="3" fontId="37" fillId="15" borderId="6" xfId="0" applyNumberFormat="1" applyFont="1" applyFill="1" applyBorder="1" applyProtection="1">
      <protection hidden="1"/>
    </xf>
    <xf numFmtId="3" fontId="37" fillId="15" borderId="0" xfId="0" applyNumberFormat="1" applyFont="1" applyFill="1" applyProtection="1">
      <protection hidden="1"/>
    </xf>
    <xf numFmtId="3" fontId="37" fillId="15" borderId="9" xfId="0" applyNumberFormat="1" applyFont="1" applyFill="1" applyBorder="1" applyProtection="1">
      <protection hidden="1"/>
    </xf>
    <xf numFmtId="3" fontId="11" fillId="15" borderId="6" xfId="0" applyNumberFormat="1" applyFont="1" applyFill="1" applyBorder="1" applyProtection="1">
      <protection hidden="1"/>
    </xf>
    <xf numFmtId="3" fontId="11" fillId="15" borderId="0" xfId="0" applyNumberFormat="1" applyFont="1" applyFill="1" applyProtection="1">
      <protection hidden="1"/>
    </xf>
    <xf numFmtId="3" fontId="11" fillId="15" borderId="9" xfId="0" applyNumberFormat="1" applyFont="1" applyFill="1" applyBorder="1" applyProtection="1">
      <protection hidden="1"/>
    </xf>
    <xf numFmtId="3" fontId="11" fillId="15" borderId="10" xfId="0" applyNumberFormat="1" applyFont="1" applyFill="1" applyBorder="1" applyProtection="1">
      <protection hidden="1"/>
    </xf>
    <xf numFmtId="3" fontId="11" fillId="15" borderId="17" xfId="0" applyNumberFormat="1" applyFont="1" applyFill="1" applyBorder="1" applyProtection="1">
      <protection hidden="1"/>
    </xf>
    <xf numFmtId="3" fontId="11" fillId="15" borderId="11" xfId="0" applyNumberFormat="1" applyFont="1" applyFill="1" applyBorder="1" applyProtection="1">
      <protection hidden="1"/>
    </xf>
    <xf numFmtId="3" fontId="11" fillId="11" borderId="17" xfId="0" applyNumberFormat="1" applyFont="1" applyFill="1" applyBorder="1" applyProtection="1">
      <protection hidden="1"/>
    </xf>
    <xf numFmtId="0" fontId="11" fillId="7" borderId="0" xfId="1" applyFont="1" applyFill="1" applyProtection="1">
      <protection locked="0" hidden="1"/>
    </xf>
    <xf numFmtId="3" fontId="11" fillId="0" borderId="38" xfId="1" applyNumberFormat="1" applyFont="1" applyBorder="1" applyProtection="1">
      <protection locked="0"/>
    </xf>
    <xf numFmtId="0" fontId="11" fillId="0" borderId="36" xfId="0" applyFont="1" applyBorder="1" applyProtection="1">
      <protection locked="0"/>
    </xf>
    <xf numFmtId="0" fontId="11" fillId="0" borderId="37" xfId="0" applyFont="1" applyBorder="1" applyAlignment="1" applyProtection="1">
      <alignment horizontal="left"/>
      <protection locked="0"/>
    </xf>
    <xf numFmtId="0" fontId="33" fillId="8" borderId="39" xfId="0" applyFont="1" applyFill="1" applyBorder="1" applyAlignment="1">
      <alignment vertical="center"/>
    </xf>
    <xf numFmtId="0" fontId="33" fillId="8" borderId="40" xfId="0" applyFont="1" applyFill="1" applyBorder="1" applyAlignment="1">
      <alignment vertical="center"/>
    </xf>
    <xf numFmtId="0" fontId="33" fillId="8" borderId="40" xfId="0" applyFont="1" applyFill="1" applyBorder="1"/>
    <xf numFmtId="0" fontId="33" fillId="8" borderId="41" xfId="0" applyFont="1" applyFill="1" applyBorder="1"/>
    <xf numFmtId="0" fontId="11" fillId="8" borderId="42" xfId="0" applyFont="1" applyFill="1" applyBorder="1"/>
    <xf numFmtId="0" fontId="11" fillId="8" borderId="43" xfId="0" applyFont="1" applyFill="1" applyBorder="1"/>
    <xf numFmtId="0" fontId="11" fillId="8" borderId="44" xfId="0" applyFont="1" applyFill="1" applyBorder="1"/>
    <xf numFmtId="0" fontId="34" fillId="8" borderId="42" xfId="7" applyFont="1" applyFill="1" applyBorder="1"/>
    <xf numFmtId="0" fontId="33" fillId="8" borderId="43" xfId="0" applyFont="1" applyFill="1" applyBorder="1"/>
    <xf numFmtId="0" fontId="33" fillId="8" borderId="44" xfId="0" applyFont="1" applyFill="1" applyBorder="1"/>
    <xf numFmtId="0" fontId="34" fillId="8" borderId="43" xfId="0" applyFont="1" applyFill="1" applyBorder="1"/>
    <xf numFmtId="0" fontId="34" fillId="8" borderId="44" xfId="0" applyFont="1" applyFill="1" applyBorder="1"/>
    <xf numFmtId="0" fontId="33" fillId="8" borderId="42" xfId="1" applyFont="1" applyFill="1" applyBorder="1"/>
    <xf numFmtId="0" fontId="33" fillId="8" borderId="43" xfId="1" applyFont="1" applyFill="1" applyBorder="1"/>
    <xf numFmtId="0" fontId="33" fillId="8" borderId="44" xfId="1" applyFont="1" applyFill="1" applyBorder="1"/>
    <xf numFmtId="0" fontId="11" fillId="6" borderId="14" xfId="1" applyFont="1" applyFill="1" applyBorder="1" applyAlignment="1">
      <alignment horizontal="center" vertical="center"/>
    </xf>
    <xf numFmtId="0" fontId="11" fillId="6" borderId="13" xfId="1" applyFont="1" applyFill="1" applyBorder="1" applyAlignment="1" applyProtection="1">
      <alignment horizontal="center" vertical="center" wrapText="1"/>
      <protection hidden="1"/>
    </xf>
    <xf numFmtId="0" fontId="17" fillId="8" borderId="13" xfId="1" applyFont="1" applyFill="1" applyBorder="1" applyAlignment="1" applyProtection="1">
      <alignment horizontal="center" vertical="center"/>
      <protection locked="0"/>
    </xf>
    <xf numFmtId="0" fontId="11" fillId="6" borderId="46" xfId="1" applyFont="1" applyFill="1" applyBorder="1" applyAlignment="1" applyProtection="1">
      <alignment horizontal="center" vertical="center" wrapText="1"/>
      <protection locked="0"/>
    </xf>
    <xf numFmtId="0" fontId="11" fillId="7" borderId="19" xfId="1" applyFont="1" applyFill="1" applyBorder="1" applyProtection="1">
      <protection locked="0"/>
    </xf>
    <xf numFmtId="0" fontId="11" fillId="7" borderId="23" xfId="1" applyFont="1" applyFill="1" applyBorder="1" applyProtection="1">
      <protection locked="0"/>
    </xf>
    <xf numFmtId="0" fontId="17" fillId="8" borderId="47" xfId="8" applyFont="1" applyFill="1" applyBorder="1" applyAlignment="1">
      <alignment horizontal="center" vertical="center" wrapText="1"/>
    </xf>
    <xf numFmtId="0" fontId="17" fillId="8" borderId="5" xfId="1" applyFont="1" applyFill="1" applyBorder="1" applyAlignment="1">
      <alignment horizontal="center" vertical="center"/>
    </xf>
    <xf numFmtId="0" fontId="15" fillId="6" borderId="47" xfId="1" applyFont="1" applyFill="1" applyBorder="1" applyAlignment="1">
      <alignment horizontal="center" vertical="center"/>
    </xf>
    <xf numFmtId="0" fontId="17" fillId="8" borderId="6" xfId="1" applyFont="1" applyFill="1" applyBorder="1" applyAlignment="1">
      <alignment horizontal="center" vertical="center"/>
    </xf>
    <xf numFmtId="0" fontId="11" fillId="6" borderId="48" xfId="1" applyFont="1" applyFill="1" applyBorder="1" applyAlignment="1">
      <alignment horizontal="center" vertical="center" wrapText="1"/>
    </xf>
    <xf numFmtId="0" fontId="11" fillId="6" borderId="47" xfId="1" applyFont="1" applyFill="1" applyBorder="1" applyAlignment="1">
      <alignment horizontal="center" vertical="center" wrapText="1"/>
    </xf>
    <xf numFmtId="0" fontId="37" fillId="0" borderId="50" xfId="0" applyFont="1" applyBorder="1" applyAlignment="1" applyProtection="1">
      <alignment horizontal="left"/>
      <protection locked="0"/>
    </xf>
    <xf numFmtId="0" fontId="17" fillId="8" borderId="47" xfId="1" applyFont="1" applyFill="1" applyBorder="1" applyAlignment="1">
      <alignment horizontal="center" vertical="center"/>
    </xf>
    <xf numFmtId="0" fontId="11" fillId="0" borderId="50" xfId="0" applyFont="1" applyBorder="1" applyAlignment="1" applyProtection="1">
      <alignment horizontal="left"/>
      <protection locked="0"/>
    </xf>
    <xf numFmtId="0" fontId="11" fillId="0" borderId="51" xfId="0" applyFont="1" applyBorder="1" applyAlignment="1" applyProtection="1">
      <alignment horizontal="left"/>
      <protection locked="0"/>
    </xf>
    <xf numFmtId="0" fontId="17" fillId="8" borderId="47" xfId="8" applyFont="1" applyFill="1" applyBorder="1" applyAlignment="1" applyProtection="1">
      <alignment horizontal="center" vertical="center" wrapText="1"/>
      <protection locked="0"/>
    </xf>
    <xf numFmtId="0" fontId="15" fillId="6" borderId="47" xfId="1" applyFont="1" applyFill="1" applyBorder="1" applyAlignment="1" applyProtection="1">
      <alignment horizontal="center" vertical="center"/>
      <protection locked="0"/>
    </xf>
    <xf numFmtId="0" fontId="17" fillId="8" borderId="47" xfId="1" applyFont="1" applyFill="1" applyBorder="1" applyAlignment="1" applyProtection="1">
      <alignment horizontal="center" vertical="center"/>
      <protection locked="0"/>
    </xf>
    <xf numFmtId="0" fontId="11" fillId="6" borderId="47" xfId="1" applyFont="1" applyFill="1" applyBorder="1" applyAlignment="1" applyProtection="1">
      <alignment horizontal="center" vertical="center" wrapText="1"/>
      <protection locked="0"/>
    </xf>
    <xf numFmtId="0" fontId="11" fillId="6" borderId="52" xfId="1" applyFont="1" applyFill="1" applyBorder="1" applyAlignment="1" applyProtection="1">
      <alignment horizontal="center" vertical="center"/>
      <protection locked="0"/>
    </xf>
    <xf numFmtId="0" fontId="11" fillId="6" borderId="46" xfId="1" applyFont="1" applyFill="1" applyBorder="1" applyAlignment="1">
      <alignment horizontal="center" vertical="center" wrapText="1"/>
    </xf>
    <xf numFmtId="0" fontId="7" fillId="0" borderId="0" xfId="1"/>
    <xf numFmtId="0" fontId="11" fillId="8" borderId="7" xfId="8" applyFont="1" applyFill="1" applyBorder="1" applyAlignment="1">
      <alignment horizontal="left"/>
    </xf>
    <xf numFmtId="0" fontId="11" fillId="8" borderId="16" xfId="8" applyFont="1" applyFill="1" applyBorder="1" applyAlignment="1">
      <alignment horizontal="left"/>
    </xf>
    <xf numFmtId="0" fontId="11" fillId="8" borderId="8" xfId="8" applyFont="1" applyFill="1" applyBorder="1" applyAlignment="1">
      <alignment horizontal="left"/>
    </xf>
    <xf numFmtId="0" fontId="11" fillId="8" borderId="6" xfId="8" applyFont="1" applyFill="1" applyBorder="1" applyAlignment="1">
      <alignment horizontal="left"/>
    </xf>
    <xf numFmtId="0" fontId="11" fillId="8" borderId="0" xfId="8" applyFont="1" applyFill="1" applyAlignment="1">
      <alignment horizontal="left"/>
    </xf>
    <xf numFmtId="0" fontId="11" fillId="8" borderId="9" xfId="8" applyFont="1" applyFill="1" applyBorder="1" applyAlignment="1">
      <alignment horizontal="left"/>
    </xf>
    <xf numFmtId="0" fontId="11" fillId="8" borderId="10" xfId="8" applyFont="1" applyFill="1" applyBorder="1" applyAlignment="1">
      <alignment horizontal="left"/>
    </xf>
    <xf numFmtId="0" fontId="11" fillId="8" borderId="17" xfId="8" applyFont="1" applyFill="1" applyBorder="1" applyAlignment="1">
      <alignment horizontal="left"/>
    </xf>
    <xf numFmtId="0" fontId="17" fillId="0" borderId="7" xfId="7" applyFont="1" applyBorder="1" applyAlignment="1" applyProtection="1">
      <alignment horizontal="left"/>
      <protection locked="0"/>
    </xf>
    <xf numFmtId="0" fontId="17" fillId="0" borderId="16" xfId="7" applyFont="1" applyBorder="1" applyAlignment="1" applyProtection="1">
      <alignment horizontal="left"/>
      <protection locked="0"/>
    </xf>
    <xf numFmtId="0" fontId="17" fillId="0" borderId="8" xfId="7" applyFont="1" applyBorder="1" applyAlignment="1" applyProtection="1">
      <alignment horizontal="left"/>
      <protection locked="0"/>
    </xf>
    <xf numFmtId="1" fontId="17" fillId="0" borderId="6" xfId="7" applyNumberFormat="1" applyFont="1" applyBorder="1" applyAlignment="1" applyProtection="1">
      <alignment horizontal="left"/>
      <protection locked="0"/>
    </xf>
    <xf numFmtId="1" fontId="17" fillId="0" borderId="0" xfId="7" applyNumberFormat="1" applyFont="1" applyAlignment="1" applyProtection="1">
      <alignment horizontal="left"/>
      <protection locked="0"/>
    </xf>
    <xf numFmtId="1" fontId="17" fillId="0" borderId="9" xfId="7" applyNumberFormat="1" applyFont="1" applyBorder="1" applyAlignment="1" applyProtection="1">
      <alignment horizontal="left"/>
      <protection locked="0"/>
    </xf>
    <xf numFmtId="0" fontId="17" fillId="0" borderId="6" xfId="7" applyFont="1" applyBorder="1" applyAlignment="1" applyProtection="1">
      <alignment horizontal="left"/>
      <protection locked="0"/>
    </xf>
    <xf numFmtId="0" fontId="17" fillId="0" borderId="0" xfId="7" applyFont="1" applyAlignment="1" applyProtection="1">
      <alignment horizontal="left"/>
      <protection locked="0"/>
    </xf>
    <xf numFmtId="0" fontId="17" fillId="0" borderId="9" xfId="7" applyFont="1" applyBorder="1" applyAlignment="1" applyProtection="1">
      <alignment horizontal="left"/>
      <protection locked="0"/>
    </xf>
    <xf numFmtId="0" fontId="17" fillId="0" borderId="10" xfId="7" applyFont="1" applyBorder="1" applyAlignment="1" applyProtection="1">
      <alignment horizontal="left"/>
      <protection locked="0"/>
    </xf>
    <xf numFmtId="0" fontId="17" fillId="0" borderId="17" xfId="7" applyFont="1" applyBorder="1" applyAlignment="1" applyProtection="1">
      <alignment horizontal="left"/>
      <protection locked="0"/>
    </xf>
    <xf numFmtId="0" fontId="17" fillId="0" borderId="11" xfId="7" applyFont="1" applyBorder="1" applyAlignment="1" applyProtection="1">
      <alignment horizontal="left"/>
      <protection locked="0"/>
    </xf>
    <xf numFmtId="0" fontId="22" fillId="12" borderId="3" xfId="1" applyFont="1" applyFill="1" applyBorder="1" applyAlignment="1">
      <alignment horizontal="center" vertical="center" textRotation="90"/>
    </xf>
    <xf numFmtId="0" fontId="22" fillId="12" borderId="4" xfId="1" applyFont="1" applyFill="1" applyBorder="1" applyAlignment="1">
      <alignment horizontal="center" vertical="center" textRotation="90"/>
    </xf>
    <xf numFmtId="0" fontId="22" fillId="12" borderId="5" xfId="1" applyFont="1" applyFill="1" applyBorder="1" applyAlignment="1">
      <alignment horizontal="center" vertical="center" textRotation="90"/>
    </xf>
    <xf numFmtId="0" fontId="23" fillId="7" borderId="0" xfId="1" applyFont="1" applyFill="1" applyAlignment="1">
      <alignment horizontal="left"/>
    </xf>
    <xf numFmtId="9" fontId="21" fillId="16" borderId="3" xfId="1" applyNumberFormat="1" applyFont="1" applyFill="1" applyBorder="1" applyAlignment="1">
      <alignment horizontal="center" vertical="center"/>
    </xf>
    <xf numFmtId="9" fontId="21" fillId="16" borderId="4" xfId="1" applyNumberFormat="1" applyFont="1" applyFill="1" applyBorder="1" applyAlignment="1">
      <alignment horizontal="center" vertical="center"/>
    </xf>
    <xf numFmtId="9" fontId="21" fillId="16" borderId="5" xfId="1" applyNumberFormat="1" applyFont="1" applyFill="1" applyBorder="1" applyAlignment="1">
      <alignment horizontal="center" vertical="center"/>
    </xf>
    <xf numFmtId="0" fontId="23" fillId="20" borderId="17" xfId="1" applyFont="1" applyFill="1" applyBorder="1" applyAlignment="1">
      <alignment horizontal="left"/>
    </xf>
    <xf numFmtId="0" fontId="22" fillId="18" borderId="7" xfId="1" applyFont="1" applyFill="1" applyBorder="1" applyAlignment="1">
      <alignment horizontal="left" vertical="center" wrapText="1"/>
    </xf>
    <xf numFmtId="0" fontId="22" fillId="18" borderId="6" xfId="1" applyFont="1" applyFill="1" applyBorder="1" applyAlignment="1">
      <alignment horizontal="left" vertical="center" wrapText="1"/>
    </xf>
    <xf numFmtId="0" fontId="22" fillId="18" borderId="10" xfId="1" applyFont="1" applyFill="1" applyBorder="1" applyAlignment="1">
      <alignment horizontal="left" vertical="center" wrapText="1"/>
    </xf>
    <xf numFmtId="4" fontId="21" fillId="17" borderId="3" xfId="1" applyNumberFormat="1" applyFont="1" applyFill="1" applyBorder="1" applyAlignment="1">
      <alignment horizontal="center" vertical="center"/>
    </xf>
    <xf numFmtId="4" fontId="21" fillId="17" borderId="4" xfId="1" applyNumberFormat="1" applyFont="1" applyFill="1" applyBorder="1" applyAlignment="1">
      <alignment horizontal="center" vertical="center"/>
    </xf>
    <xf numFmtId="4" fontId="21" fillId="17" borderId="5" xfId="1" applyNumberFormat="1" applyFont="1" applyFill="1" applyBorder="1" applyAlignment="1">
      <alignment horizontal="center" vertical="center"/>
    </xf>
    <xf numFmtId="9" fontId="31" fillId="14" borderId="3" xfId="1" applyNumberFormat="1" applyFont="1" applyFill="1" applyBorder="1" applyAlignment="1">
      <alignment horizontal="center" vertical="center"/>
    </xf>
    <xf numFmtId="9" fontId="31" fillId="14" borderId="4" xfId="1" applyNumberFormat="1" applyFont="1" applyFill="1" applyBorder="1" applyAlignment="1">
      <alignment horizontal="center" vertical="center"/>
    </xf>
    <xf numFmtId="9" fontId="31" fillId="14" borderId="5" xfId="1" applyNumberFormat="1" applyFont="1" applyFill="1" applyBorder="1" applyAlignment="1">
      <alignment horizontal="center" vertical="center"/>
    </xf>
    <xf numFmtId="0" fontId="23" fillId="20" borderId="0" xfId="1" applyFont="1" applyFill="1" applyAlignment="1">
      <alignment horizontal="left"/>
    </xf>
    <xf numFmtId="0" fontId="15" fillId="6" borderId="12" xfId="1" applyFont="1" applyFill="1" applyBorder="1" applyAlignment="1" applyProtection="1">
      <alignment horizontal="center" vertical="center"/>
      <protection hidden="1"/>
    </xf>
    <xf numFmtId="0" fontId="17" fillId="8" borderId="12" xfId="8" applyFont="1" applyFill="1" applyBorder="1" applyAlignment="1" applyProtection="1">
      <alignment horizontal="center" vertical="center" wrapText="1"/>
      <protection hidden="1"/>
    </xf>
    <xf numFmtId="0" fontId="11" fillId="7" borderId="0" xfId="1" applyFont="1" applyFill="1" applyProtection="1">
      <protection locked="0"/>
    </xf>
    <xf numFmtId="0" fontId="15" fillId="6" borderId="12" xfId="1" applyFont="1" applyFill="1" applyBorder="1" applyAlignment="1">
      <alignment horizontal="center" vertical="center"/>
    </xf>
    <xf numFmtId="0" fontId="17" fillId="8" borderId="12" xfId="8" applyFont="1" applyFill="1" applyBorder="1" applyAlignment="1">
      <alignment horizontal="center" vertical="center"/>
    </xf>
    <xf numFmtId="0" fontId="17" fillId="8" borderId="12" xfId="8" applyFont="1" applyFill="1" applyBorder="1" applyAlignment="1">
      <alignment horizontal="center" vertical="center" wrapText="1"/>
    </xf>
    <xf numFmtId="0" fontId="17" fillId="8" borderId="48" xfId="8" applyFont="1" applyFill="1" applyBorder="1" applyAlignment="1">
      <alignment horizontal="center" vertical="center" wrapText="1"/>
    </xf>
    <xf numFmtId="0" fontId="17" fillId="8" borderId="49" xfId="8" applyFont="1" applyFill="1" applyBorder="1" applyAlignment="1">
      <alignment horizontal="center" vertical="center" wrapText="1"/>
    </xf>
    <xf numFmtId="0" fontId="15" fillId="6" borderId="48" xfId="1" applyFont="1" applyFill="1" applyBorder="1" applyAlignment="1">
      <alignment horizontal="center" vertical="center"/>
    </xf>
    <xf numFmtId="0" fontId="15" fillId="6" borderId="49" xfId="1" applyFont="1" applyFill="1" applyBorder="1" applyAlignment="1">
      <alignment horizontal="center" vertical="center"/>
    </xf>
    <xf numFmtId="0" fontId="15" fillId="6" borderId="28" xfId="1" applyFont="1" applyFill="1" applyBorder="1" applyAlignment="1" applyProtection="1">
      <alignment horizontal="center" vertical="center"/>
      <protection locked="0"/>
    </xf>
    <xf numFmtId="0" fontId="15" fillId="6" borderId="12" xfId="1" applyFont="1" applyFill="1" applyBorder="1" applyAlignment="1" applyProtection="1">
      <alignment horizontal="center" vertical="center"/>
      <protection locked="0"/>
    </xf>
    <xf numFmtId="0" fontId="15" fillId="6" borderId="29" xfId="1" applyFont="1" applyFill="1" applyBorder="1" applyAlignment="1" applyProtection="1">
      <alignment horizontal="center" vertical="center"/>
      <protection locked="0"/>
    </xf>
    <xf numFmtId="0" fontId="17" fillId="8" borderId="25" xfId="8" applyFont="1" applyFill="1" applyBorder="1" applyAlignment="1" applyProtection="1">
      <alignment horizontal="center" vertical="center" wrapText="1"/>
      <protection locked="0"/>
    </xf>
    <xf numFmtId="0" fontId="17" fillId="8" borderId="26" xfId="8" applyFont="1" applyFill="1" applyBorder="1" applyAlignment="1" applyProtection="1">
      <alignment horizontal="center" vertical="center" wrapText="1"/>
      <protection locked="0"/>
    </xf>
    <xf numFmtId="0" fontId="17" fillId="8" borderId="27" xfId="8" applyFont="1" applyFill="1" applyBorder="1" applyAlignment="1" applyProtection="1">
      <alignment horizontal="center" vertical="center" wrapText="1"/>
      <protection locked="0"/>
    </xf>
    <xf numFmtId="0" fontId="15" fillId="6" borderId="13" xfId="1" applyFont="1" applyFill="1" applyBorder="1" applyAlignment="1" applyProtection="1">
      <alignment horizontal="center" vertical="center"/>
      <protection locked="0"/>
    </xf>
    <xf numFmtId="0" fontId="17" fillId="8" borderId="45" xfId="8" applyFont="1" applyFill="1" applyBorder="1" applyAlignment="1" applyProtection="1">
      <alignment horizontal="center" vertical="center" wrapText="1"/>
      <protection locked="0"/>
    </xf>
    <xf numFmtId="0" fontId="17" fillId="8" borderId="25" xfId="8" applyFont="1" applyFill="1" applyBorder="1" applyAlignment="1">
      <alignment horizontal="center" vertical="center"/>
    </xf>
    <xf numFmtId="0" fontId="17" fillId="8" borderId="26" xfId="8" applyFont="1" applyFill="1" applyBorder="1" applyAlignment="1">
      <alignment horizontal="center" vertical="center"/>
    </xf>
    <xf numFmtId="0" fontId="17" fillId="8" borderId="27" xfId="8" applyFont="1" applyFill="1" applyBorder="1" applyAlignment="1">
      <alignment horizontal="center" vertical="center"/>
    </xf>
    <xf numFmtId="0" fontId="15" fillId="6" borderId="28" xfId="1" applyFont="1" applyFill="1" applyBorder="1" applyAlignment="1">
      <alignment horizontal="center" vertical="center"/>
    </xf>
    <xf numFmtId="0" fontId="15" fillId="6" borderId="29" xfId="1" applyFont="1" applyFill="1" applyBorder="1" applyAlignment="1">
      <alignment horizontal="center" vertical="center"/>
    </xf>
  </cellXfs>
  <cellStyles count="9">
    <cellStyle name="Beregning" xfId="6" builtinId="22" customBuiltin="1"/>
    <cellStyle name="Normal" xfId="0" builtinId="0"/>
    <cellStyle name="Normal 1" xfId="1" xr:uid="{F1744F41-7836-4FCE-9FEA-5128CFC91410}"/>
    <cellStyle name="Normal 2" xfId="7" xr:uid="{CAF0DEC5-43A5-4046-913B-F95B15157CC6}"/>
    <cellStyle name="Normal 3" xfId="8" xr:uid="{B0C4A116-E1C4-7345-940A-1CF95FD0EEFB}"/>
    <cellStyle name="Normal main page" xfId="4" xr:uid="{3433451C-87FA-0144-A924-803F5BFF59A5}"/>
    <cellStyle name="Overskrift 3" xfId="3" builtinId="18"/>
    <cellStyle name="Prosent" xfId="5" builtinId="5"/>
    <cellStyle name="Tittel" xfId="2" builtinId="15"/>
  </cellStyles>
  <dxfs count="72"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solid">
          <bgColor auto="1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solid">
          <bgColor auto="1"/>
        </patternFill>
      </fill>
    </dxf>
    <dxf>
      <fill>
        <patternFill patternType="gray0625">
          <bgColor theme="0" tint="-4.9989318521683403E-2"/>
        </patternFill>
      </fill>
    </dxf>
    <dxf>
      <font>
        <color rgb="FF9C0006"/>
      </font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solid">
          <bgColor auto="1"/>
        </patternFill>
      </fill>
    </dxf>
    <dxf>
      <fill>
        <patternFill patternType="solid">
          <bgColor auto="1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solid">
          <bgColor auto="1"/>
        </patternFill>
      </fill>
    </dxf>
    <dxf>
      <fill>
        <patternFill patternType="gray0625">
          <bgColor theme="0" tint="-4.9989318521683403E-2"/>
        </patternFill>
      </fill>
    </dxf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indexed="64"/>
          <bgColor theme="5"/>
        </patternFill>
      </fill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border diagonalUp="0" diagonalDown="0">
        <left style="thin">
          <color theme="0" tint="-0.499984740745262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border diagonalUp="0" diagonalDown="0">
        <left/>
        <right style="thin">
          <color theme="0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border diagonalUp="0" diagonalDown="0">
        <left style="thin">
          <color theme="1" tint="0.499984740745262"/>
        </left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8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border diagonalUp="0" diagonalDown="0">
        <left/>
        <right style="thin">
          <color theme="1" tint="0.499984740745262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fill>
        <patternFill patternType="solid">
          <fgColor rgb="FF000000"/>
          <bgColor theme="5"/>
        </patternFill>
      </fill>
      <border diagonalUp="0" diagonalDown="0">
        <left style="thin">
          <color theme="1" tint="0.499984740745262"/>
        </left>
        <right/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theme="1" tint="0.499984740745262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theme="1" tint="0.499984740745262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rgb="FFEFF1F8"/>
        </patternFill>
      </fill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8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numFmt numFmtId="3" formatCode="#,##0"/>
      <border diagonalUp="0" diagonalDown="0">
        <left/>
        <right style="thin">
          <color theme="1" tint="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protection locked="0" hidden="0"/>
    </dxf>
    <dxf>
      <border outline="0">
        <left style="thin">
          <color theme="1" tint="0.499984740745262"/>
        </left>
        <right style="thin">
          <color theme="1" tint="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rgb="FF000000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Replic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94E379"/>
      <color rgb="FF8DE37B"/>
      <color rgb="FFA0E3A0"/>
      <color rgb="FF80E3EE"/>
      <color rgb="FFD16AD4"/>
      <color rgb="FF96A2FF"/>
      <color rgb="FFFF9040"/>
      <color rgb="FFFFE6B3"/>
      <color rgb="FFF8F8F8"/>
      <color rgb="FFFFD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b-NO" sz="2000"/>
              <a:t>FutureBuilt Sirkulær</a:t>
            </a:r>
          </a:p>
        </c:rich>
      </c:tx>
      <c:layout>
        <c:manualLayout>
          <c:xMode val="edge"/>
          <c:yMode val="edge"/>
          <c:x val="0.39938225368887714"/>
          <c:y val="3.205128205128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'Sirkularitetsindeks (SI)'!$Y$46</c:f>
              <c:strCache>
                <c:ptCount val="1"/>
                <c:pt idx="0">
                  <c:v>Bransjestandard (Foreløpig)</c:v>
                </c:pt>
              </c:strCache>
            </c:strRef>
          </c:tx>
          <c:spPr>
            <a:solidFill>
              <a:srgbClr val="FAA05A"/>
            </a:solidFill>
            <a:ln>
              <a:noFill/>
            </a:ln>
            <a:effectLst/>
          </c:spPr>
          <c:cat>
            <c:numRef>
              <c:f>'Sirkularitetsindeks (SI)'!$X$47:$X$50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'Sirkularitetsindeks (SI)'!$Y$47:$Y$50</c:f>
              <c:numCache>
                <c:formatCode>0.0\ %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0.72499999999999998</c:v>
                </c:pt>
                <c:pt idx="3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9-934D-BA9F-BFCE648F7279}"/>
            </c:ext>
          </c:extLst>
        </c:ser>
        <c:ser>
          <c:idx val="1"/>
          <c:order val="1"/>
          <c:tx>
            <c:strRef>
              <c:f>'Sirkularitetsindeks (SI)'!$Z$46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rgbClr val="94E379"/>
            </a:solidFill>
            <a:ln>
              <a:noFill/>
            </a:ln>
            <a:effectLst/>
          </c:spPr>
          <c:cat>
            <c:numRef>
              <c:f>'Sirkularitetsindeks (SI)'!$X$47:$X$50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'Sirkularitetsindeks (SI)'!$Z$47:$Z$50</c:f>
              <c:numCache>
                <c:formatCode>0.0\ %</c:formatCode>
                <c:ptCount val="4"/>
                <c:pt idx="0">
                  <c:v>0.5</c:v>
                </c:pt>
                <c:pt idx="1">
                  <c:v>0.22500000000000001</c:v>
                </c:pt>
                <c:pt idx="2">
                  <c:v>0.113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C9-934D-BA9F-BFCE648F7279}"/>
            </c:ext>
          </c:extLst>
        </c:ser>
        <c:ser>
          <c:idx val="2"/>
          <c:order val="2"/>
          <c:tx>
            <c:strRef>
              <c:f>'Sirkularitetsindeks (SI)'!$AA$46</c:f>
              <c:strCache>
                <c:ptCount val="1"/>
                <c:pt idx="0">
                  <c:v>FutureBuilt sirkulær</c:v>
                </c:pt>
              </c:strCache>
            </c:strRef>
          </c:tx>
          <c:spPr>
            <a:solidFill>
              <a:srgbClr val="C8E6E4">
                <a:lumMod val="50000"/>
              </a:srgbClr>
            </a:solidFill>
            <a:ln>
              <a:solidFill>
                <a:srgbClr val="A5C3E1"/>
              </a:solidFill>
            </a:ln>
            <a:effectLst/>
          </c:spPr>
          <c:cat>
            <c:numRef>
              <c:f>'Sirkularitetsindeks (SI)'!$X$47:$X$50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'Sirkularitetsindeks (SI)'!$AA$47:$AA$50</c:f>
              <c:numCache>
                <c:formatCode>0.0\ %</c:formatCode>
                <c:ptCount val="4"/>
                <c:pt idx="0">
                  <c:v>0.5</c:v>
                </c:pt>
                <c:pt idx="1">
                  <c:v>0.27500000000000002</c:v>
                </c:pt>
                <c:pt idx="2">
                  <c:v>0.16200000000000001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C9-934D-BA9F-BFCE648F7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76527"/>
        <c:axId val="300867375"/>
      </c:areaChart>
      <c:scatterChart>
        <c:scatterStyle val="lineMarker"/>
        <c:varyColors val="0"/>
        <c:ser>
          <c:idx val="3"/>
          <c:order val="3"/>
          <c:tx>
            <c:strRef>
              <c:f>'Sirkularitetsindeks (SI)'!$X$38</c:f>
              <c:strCache>
                <c:ptCount val="1"/>
                <c:pt idx="0">
                  <c:v>Fyll inn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38100">
                <a:solidFill>
                  <a:schemeClr val="accent4"/>
                </a:solidFill>
              </a:ln>
              <a:effectLst/>
            </c:spPr>
          </c:marker>
          <c:xVal>
            <c:numRef>
              <c:f>'Sirkularitetsindeks (SI)'!$Z$38</c:f>
              <c:numCache>
                <c:formatCode>General</c:formatCode>
                <c:ptCount val="1"/>
                <c:pt idx="0">
                  <c:v>2022</c:v>
                </c:pt>
              </c:numCache>
            </c:numRef>
          </c:xVal>
          <c:yVal>
            <c:numRef>
              <c:f>'Sirkularitetsindeks (SI)'!$Y$38</c:f>
              <c:numCache>
                <c:formatCode>0.00%</c:formatCode>
                <c:ptCount val="1"/>
                <c:pt idx="0">
                  <c:v>0.57321428571428568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6C9-934D-BA9F-BFCE648F7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380528"/>
        <c:axId val="1054588384"/>
      </c:scatterChart>
      <c:catAx>
        <c:axId val="3008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00867375"/>
        <c:crosses val="autoZero"/>
        <c:auto val="1"/>
        <c:lblAlgn val="ctr"/>
        <c:lblOffset val="100"/>
        <c:noMultiLvlLbl val="0"/>
      </c:catAx>
      <c:valAx>
        <c:axId val="30086737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Sirkularitetsindeks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00876527"/>
        <c:crosses val="autoZero"/>
        <c:crossBetween val="midCat"/>
      </c:valAx>
      <c:valAx>
        <c:axId val="1054588384"/>
        <c:scaling>
          <c:orientation val="minMax"/>
          <c:max val="1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1380528"/>
        <c:crosses val="max"/>
        <c:crossBetween val="midCat"/>
      </c:valAx>
      <c:valAx>
        <c:axId val="1001380528"/>
        <c:scaling>
          <c:orientation val="minMax"/>
          <c:max val="2050"/>
          <c:min val="202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4588384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79284</xdr:colOff>
      <xdr:row>2</xdr:row>
      <xdr:rowOff>88385</xdr:rowOff>
    </xdr:from>
    <xdr:to>
      <xdr:col>26</xdr:col>
      <xdr:colOff>101600</xdr:colOff>
      <xdr:row>30</xdr:row>
      <xdr:rowOff>55033</xdr:rowOff>
    </xdr:to>
    <xdr:sp macro="" textlink="">
      <xdr:nvSpPr>
        <xdr:cNvPr id="53" name="Freeform 54">
          <a:extLst>
            <a:ext uri="{FF2B5EF4-FFF2-40B4-BE49-F238E27FC236}">
              <a16:creationId xmlns:a16="http://schemas.microsoft.com/office/drawing/2014/main" id="{7D941F04-29C9-874C-97C0-1424947C08DD}"/>
            </a:ext>
          </a:extLst>
        </xdr:cNvPr>
        <xdr:cNvSpPr>
          <a:spLocks noChangeArrowheads="1"/>
        </xdr:cNvSpPr>
      </xdr:nvSpPr>
      <xdr:spPr bwMode="auto">
        <a:xfrm>
          <a:off x="9147084" y="634485"/>
          <a:ext cx="4149816" cy="5046648"/>
        </a:xfrm>
        <a:custGeom>
          <a:avLst/>
          <a:gdLst>
            <a:gd name="T0" fmla="*/ 7833 w 10936"/>
            <a:gd name="T1" fmla="*/ 3603 h 13516"/>
            <a:gd name="T2" fmla="*/ 4710 w 10936"/>
            <a:gd name="T3" fmla="*/ 10 h 13516"/>
            <a:gd name="T4" fmla="*/ 3113 w 10936"/>
            <a:gd name="T5" fmla="*/ 930 h 13516"/>
            <a:gd name="T6" fmla="*/ 1598 w 10936"/>
            <a:gd name="T7" fmla="*/ 5390 h 13516"/>
            <a:gd name="T8" fmla="*/ 21 w 10936"/>
            <a:gd name="T9" fmla="*/ 6309 h 13516"/>
            <a:gd name="T10" fmla="*/ 32 w 10936"/>
            <a:gd name="T11" fmla="*/ 8126 h 13516"/>
            <a:gd name="T12" fmla="*/ 0 w 10936"/>
            <a:gd name="T13" fmla="*/ 9902 h 13516"/>
            <a:gd name="T14" fmla="*/ 3123 w 10936"/>
            <a:gd name="T15" fmla="*/ 13505 h 13516"/>
            <a:gd name="T16" fmla="*/ 3155 w 10936"/>
            <a:gd name="T17" fmla="*/ 13505 h 13516"/>
            <a:gd name="T18" fmla="*/ 6235 w 10936"/>
            <a:gd name="T19" fmla="*/ 13505 h 13516"/>
            <a:gd name="T20" fmla="*/ 7812 w 10936"/>
            <a:gd name="T21" fmla="*/ 12617 h 13516"/>
            <a:gd name="T22" fmla="*/ 7843 w 10936"/>
            <a:gd name="T23" fmla="*/ 10810 h 13516"/>
            <a:gd name="T24" fmla="*/ 10935 w 10936"/>
            <a:gd name="T25" fmla="*/ 5410 h 13516"/>
            <a:gd name="T26" fmla="*/ 10851 w 10936"/>
            <a:gd name="T27" fmla="*/ 5410 h 13516"/>
            <a:gd name="T28" fmla="*/ 7791 w 10936"/>
            <a:gd name="T29" fmla="*/ 5390 h 13516"/>
            <a:gd name="T30" fmla="*/ 6266 w 10936"/>
            <a:gd name="T31" fmla="*/ 4544 h 13516"/>
            <a:gd name="T32" fmla="*/ 10851 w 10936"/>
            <a:gd name="T33" fmla="*/ 5410 h 13516"/>
            <a:gd name="T34" fmla="*/ 9337 w 10936"/>
            <a:gd name="T35" fmla="*/ 8095 h 13516"/>
            <a:gd name="T36" fmla="*/ 9337 w 10936"/>
            <a:gd name="T37" fmla="*/ 6329 h 13516"/>
            <a:gd name="T38" fmla="*/ 7791 w 10936"/>
            <a:gd name="T39" fmla="*/ 8983 h 13516"/>
            <a:gd name="T40" fmla="*/ 7791 w 10936"/>
            <a:gd name="T41" fmla="*/ 5463 h 13516"/>
            <a:gd name="T42" fmla="*/ 4720 w 10936"/>
            <a:gd name="T43" fmla="*/ 3666 h 13516"/>
            <a:gd name="T44" fmla="*/ 7770 w 10936"/>
            <a:gd name="T45" fmla="*/ 3603 h 13516"/>
            <a:gd name="T46" fmla="*/ 6277 w 10936"/>
            <a:gd name="T47" fmla="*/ 2736 h 13516"/>
            <a:gd name="T48" fmla="*/ 4689 w 10936"/>
            <a:gd name="T49" fmla="*/ 63 h 13516"/>
            <a:gd name="T50" fmla="*/ 6245 w 10936"/>
            <a:gd name="T51" fmla="*/ 2695 h 13516"/>
            <a:gd name="T52" fmla="*/ 6224 w 10936"/>
            <a:gd name="T53" fmla="*/ 2736 h 13516"/>
            <a:gd name="T54" fmla="*/ 4710 w 10936"/>
            <a:gd name="T55" fmla="*/ 3593 h 13516"/>
            <a:gd name="T56" fmla="*/ 4668 w 10936"/>
            <a:gd name="T57" fmla="*/ 8961 h 13516"/>
            <a:gd name="T58" fmla="*/ 3175 w 10936"/>
            <a:gd name="T59" fmla="*/ 6350 h 13516"/>
            <a:gd name="T60" fmla="*/ 3165 w 10936"/>
            <a:gd name="T61" fmla="*/ 6298 h 13516"/>
            <a:gd name="T62" fmla="*/ 3113 w 10936"/>
            <a:gd name="T63" fmla="*/ 6382 h 13516"/>
            <a:gd name="T64" fmla="*/ 1619 w 10936"/>
            <a:gd name="T65" fmla="*/ 8951 h 13516"/>
            <a:gd name="T66" fmla="*/ 1588 w 10936"/>
            <a:gd name="T67" fmla="*/ 5442 h 13516"/>
            <a:gd name="T68" fmla="*/ 1588 w 10936"/>
            <a:gd name="T69" fmla="*/ 7176 h 13516"/>
            <a:gd name="T70" fmla="*/ 73 w 10936"/>
            <a:gd name="T71" fmla="*/ 8095 h 13516"/>
            <a:gd name="T72" fmla="*/ 1567 w 10936"/>
            <a:gd name="T73" fmla="*/ 7228 h 13516"/>
            <a:gd name="T74" fmla="*/ 3113 w 10936"/>
            <a:gd name="T75" fmla="*/ 13443 h 13516"/>
            <a:gd name="T76" fmla="*/ 63 w 10936"/>
            <a:gd name="T77" fmla="*/ 9943 h 13516"/>
            <a:gd name="T78" fmla="*/ 3144 w 10936"/>
            <a:gd name="T79" fmla="*/ 11656 h 13516"/>
            <a:gd name="T80" fmla="*/ 1588 w 10936"/>
            <a:gd name="T81" fmla="*/ 9035 h 13516"/>
            <a:gd name="T82" fmla="*/ 4668 w 10936"/>
            <a:gd name="T83" fmla="*/ 12576 h 13516"/>
            <a:gd name="T84" fmla="*/ 3165 w 10936"/>
            <a:gd name="T85" fmla="*/ 11709 h 13516"/>
            <a:gd name="T86" fmla="*/ 6224 w 10936"/>
            <a:gd name="T87" fmla="*/ 13443 h 13516"/>
            <a:gd name="T88" fmla="*/ 4720 w 10936"/>
            <a:gd name="T89" fmla="*/ 10842 h 13516"/>
            <a:gd name="T90" fmla="*/ 6245 w 10936"/>
            <a:gd name="T91" fmla="*/ 11656 h 13516"/>
            <a:gd name="T92" fmla="*/ 3144 w 10936"/>
            <a:gd name="T93" fmla="*/ 8137 h 13516"/>
            <a:gd name="T94" fmla="*/ 4699 w 10936"/>
            <a:gd name="T95" fmla="*/ 9024 h 13516"/>
            <a:gd name="T96" fmla="*/ 6224 w 10936"/>
            <a:gd name="T97" fmla="*/ 6329 h 13516"/>
            <a:gd name="T98" fmla="*/ 6235 w 10936"/>
            <a:gd name="T99" fmla="*/ 9922 h 13516"/>
            <a:gd name="T100" fmla="*/ 6245 w 10936"/>
            <a:gd name="T101" fmla="*/ 11656 h 13516"/>
            <a:gd name="T102" fmla="*/ 6287 w 10936"/>
            <a:gd name="T103" fmla="*/ 13443 h 13516"/>
            <a:gd name="T104" fmla="*/ 7770 w 10936"/>
            <a:gd name="T105" fmla="*/ 12576 h 13516"/>
            <a:gd name="T106" fmla="*/ 6308 w 10936"/>
            <a:gd name="T107" fmla="*/ 9902 h 13516"/>
            <a:gd name="T108" fmla="*/ 7812 w 10936"/>
            <a:gd name="T109" fmla="*/ 10758 h 13516"/>
            <a:gd name="T110" fmla="*/ 9389 w 10936"/>
            <a:gd name="T111" fmla="*/ 6329 h 13516"/>
            <a:gd name="T112" fmla="*/ 9389 w 10936"/>
            <a:gd name="T113" fmla="*/ 8084 h 135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</a:cxnLst>
          <a:rect l="0" t="0" r="r" b="b"/>
          <a:pathLst>
            <a:path w="10936" h="13516">
              <a:moveTo>
                <a:pt x="10924" y="5390"/>
              </a:moveTo>
              <a:lnTo>
                <a:pt x="10924" y="5390"/>
              </a:lnTo>
              <a:cubicBezTo>
                <a:pt x="7833" y="3603"/>
                <a:pt x="7833" y="3603"/>
                <a:pt x="7833" y="3603"/>
              </a:cubicBezTo>
              <a:cubicBezTo>
                <a:pt x="7833" y="1828"/>
                <a:pt x="7833" y="1828"/>
                <a:pt x="7833" y="1828"/>
              </a:cubicBezTo>
              <a:cubicBezTo>
                <a:pt x="7833" y="1817"/>
                <a:pt x="7822" y="1807"/>
                <a:pt x="7812" y="1797"/>
              </a:cubicBezTo>
              <a:cubicBezTo>
                <a:pt x="4710" y="10"/>
                <a:pt x="4710" y="10"/>
                <a:pt x="4710" y="10"/>
              </a:cubicBezTo>
              <a:cubicBezTo>
                <a:pt x="4699" y="0"/>
                <a:pt x="4689" y="0"/>
                <a:pt x="4678" y="10"/>
              </a:cubicBezTo>
              <a:cubicBezTo>
                <a:pt x="3123" y="898"/>
                <a:pt x="3123" y="898"/>
                <a:pt x="3123" y="898"/>
              </a:cubicBezTo>
              <a:cubicBezTo>
                <a:pt x="3113" y="909"/>
                <a:pt x="3113" y="919"/>
                <a:pt x="3113" y="930"/>
              </a:cubicBezTo>
              <a:lnTo>
                <a:pt x="3113" y="930"/>
              </a:lnTo>
              <a:cubicBezTo>
                <a:pt x="3113" y="6267"/>
                <a:pt x="3113" y="6267"/>
                <a:pt x="3113" y="6267"/>
              </a:cubicBezTo>
              <a:cubicBezTo>
                <a:pt x="1598" y="5390"/>
                <a:pt x="1598" y="5390"/>
                <a:pt x="1598" y="5390"/>
              </a:cubicBezTo>
              <a:cubicBezTo>
                <a:pt x="1588" y="5379"/>
                <a:pt x="1577" y="5379"/>
                <a:pt x="1577" y="5390"/>
              </a:cubicBezTo>
              <a:cubicBezTo>
                <a:pt x="32" y="6288"/>
                <a:pt x="32" y="6288"/>
                <a:pt x="32" y="6288"/>
              </a:cubicBezTo>
              <a:cubicBezTo>
                <a:pt x="21" y="6288"/>
                <a:pt x="21" y="6309"/>
                <a:pt x="21" y="6309"/>
              </a:cubicBezTo>
              <a:lnTo>
                <a:pt x="21" y="6309"/>
              </a:lnTo>
              <a:cubicBezTo>
                <a:pt x="21" y="8105"/>
                <a:pt x="21" y="8105"/>
                <a:pt x="21" y="8105"/>
              </a:cubicBezTo>
              <a:cubicBezTo>
                <a:pt x="21" y="8116"/>
                <a:pt x="21" y="8126"/>
                <a:pt x="32" y="8126"/>
              </a:cubicBezTo>
              <a:cubicBezTo>
                <a:pt x="1536" y="9003"/>
                <a:pt x="1536" y="9003"/>
                <a:pt x="1536" y="9003"/>
              </a:cubicBezTo>
              <a:cubicBezTo>
                <a:pt x="21" y="9870"/>
                <a:pt x="21" y="9870"/>
                <a:pt x="21" y="9870"/>
              </a:cubicBezTo>
              <a:cubicBezTo>
                <a:pt x="11" y="9881"/>
                <a:pt x="0" y="9891"/>
                <a:pt x="0" y="9902"/>
              </a:cubicBezTo>
              <a:cubicBezTo>
                <a:pt x="0" y="11688"/>
                <a:pt x="0" y="11688"/>
                <a:pt x="0" y="11688"/>
              </a:cubicBezTo>
              <a:cubicBezTo>
                <a:pt x="0" y="11698"/>
                <a:pt x="11" y="11709"/>
                <a:pt x="21" y="11719"/>
              </a:cubicBezTo>
              <a:cubicBezTo>
                <a:pt x="3123" y="13505"/>
                <a:pt x="3123" y="13505"/>
                <a:pt x="3123" y="13505"/>
              </a:cubicBezTo>
              <a:cubicBezTo>
                <a:pt x="3134" y="13515"/>
                <a:pt x="3144" y="13515"/>
                <a:pt x="3155" y="13505"/>
              </a:cubicBezTo>
              <a:lnTo>
                <a:pt x="3155" y="13505"/>
              </a:lnTo>
              <a:lnTo>
                <a:pt x="3155" y="13505"/>
              </a:lnTo>
              <a:lnTo>
                <a:pt x="3155" y="13505"/>
              </a:lnTo>
              <a:cubicBezTo>
                <a:pt x="4689" y="12617"/>
                <a:pt x="4689" y="12617"/>
                <a:pt x="4689" y="12617"/>
              </a:cubicBezTo>
              <a:cubicBezTo>
                <a:pt x="6235" y="13505"/>
                <a:pt x="6235" y="13505"/>
                <a:pt x="6235" y="13505"/>
              </a:cubicBezTo>
              <a:cubicBezTo>
                <a:pt x="6235" y="13515"/>
                <a:pt x="6245" y="13515"/>
                <a:pt x="6245" y="13515"/>
              </a:cubicBezTo>
              <a:cubicBezTo>
                <a:pt x="6256" y="13515"/>
                <a:pt x="6256" y="13515"/>
                <a:pt x="6266" y="13515"/>
              </a:cubicBezTo>
              <a:cubicBezTo>
                <a:pt x="7812" y="12617"/>
                <a:pt x="7812" y="12617"/>
                <a:pt x="7812" y="12617"/>
              </a:cubicBezTo>
              <a:cubicBezTo>
                <a:pt x="7822" y="12607"/>
                <a:pt x="7833" y="12596"/>
                <a:pt x="7833" y="12586"/>
              </a:cubicBezTo>
              <a:cubicBezTo>
                <a:pt x="7833" y="10821"/>
                <a:pt x="7833" y="10821"/>
                <a:pt x="7833" y="10821"/>
              </a:cubicBezTo>
              <a:lnTo>
                <a:pt x="7843" y="10810"/>
              </a:lnTo>
              <a:cubicBezTo>
                <a:pt x="10924" y="9024"/>
                <a:pt x="10924" y="9024"/>
                <a:pt x="10924" y="9024"/>
              </a:cubicBezTo>
              <a:cubicBezTo>
                <a:pt x="10935" y="9024"/>
                <a:pt x="10935" y="9014"/>
                <a:pt x="10935" y="9003"/>
              </a:cubicBezTo>
              <a:cubicBezTo>
                <a:pt x="10935" y="5410"/>
                <a:pt x="10935" y="5410"/>
                <a:pt x="10935" y="5410"/>
              </a:cubicBezTo>
              <a:cubicBezTo>
                <a:pt x="10935" y="5400"/>
                <a:pt x="10935" y="5390"/>
                <a:pt x="10924" y="5390"/>
              </a:cubicBezTo>
              <a:close/>
              <a:moveTo>
                <a:pt x="10851" y="5410"/>
              </a:moveTo>
              <a:lnTo>
                <a:pt x="10851" y="5410"/>
              </a:lnTo>
              <a:cubicBezTo>
                <a:pt x="9357" y="6277"/>
                <a:pt x="9357" y="6277"/>
                <a:pt x="9357" y="6277"/>
              </a:cubicBezTo>
              <a:cubicBezTo>
                <a:pt x="7812" y="5390"/>
                <a:pt x="7812" y="5390"/>
                <a:pt x="7812" y="5390"/>
              </a:cubicBezTo>
              <a:cubicBezTo>
                <a:pt x="7812" y="5379"/>
                <a:pt x="7801" y="5379"/>
                <a:pt x="7791" y="5390"/>
              </a:cubicBezTo>
              <a:cubicBezTo>
                <a:pt x="6245" y="6277"/>
                <a:pt x="6245" y="6277"/>
                <a:pt x="6245" y="6277"/>
              </a:cubicBezTo>
              <a:cubicBezTo>
                <a:pt x="4751" y="5410"/>
                <a:pt x="4751" y="5410"/>
                <a:pt x="4751" y="5410"/>
              </a:cubicBezTo>
              <a:cubicBezTo>
                <a:pt x="6266" y="4544"/>
                <a:pt x="6266" y="4544"/>
                <a:pt x="6266" y="4544"/>
              </a:cubicBezTo>
              <a:lnTo>
                <a:pt x="6266" y="4544"/>
              </a:lnTo>
              <a:cubicBezTo>
                <a:pt x="7801" y="3656"/>
                <a:pt x="7801" y="3656"/>
                <a:pt x="7801" y="3656"/>
              </a:cubicBezTo>
              <a:lnTo>
                <a:pt x="10851" y="5410"/>
              </a:lnTo>
              <a:close/>
              <a:moveTo>
                <a:pt x="9337" y="6329"/>
              </a:moveTo>
              <a:lnTo>
                <a:pt x="9337" y="6329"/>
              </a:lnTo>
              <a:cubicBezTo>
                <a:pt x="9337" y="8095"/>
                <a:pt x="9337" y="8095"/>
                <a:pt x="9337" y="8095"/>
              </a:cubicBezTo>
              <a:cubicBezTo>
                <a:pt x="7843" y="8951"/>
                <a:pt x="7843" y="8951"/>
                <a:pt x="7843" y="8951"/>
              </a:cubicBezTo>
              <a:cubicBezTo>
                <a:pt x="7843" y="5463"/>
                <a:pt x="7843" y="5463"/>
                <a:pt x="7843" y="5463"/>
              </a:cubicBezTo>
              <a:lnTo>
                <a:pt x="9337" y="6329"/>
              </a:lnTo>
              <a:close/>
              <a:moveTo>
                <a:pt x="7791" y="5463"/>
              </a:moveTo>
              <a:lnTo>
                <a:pt x="7791" y="5463"/>
              </a:lnTo>
              <a:cubicBezTo>
                <a:pt x="7791" y="8983"/>
                <a:pt x="7791" y="8983"/>
                <a:pt x="7791" y="8983"/>
              </a:cubicBezTo>
              <a:cubicBezTo>
                <a:pt x="6277" y="9850"/>
                <a:pt x="6277" y="9850"/>
                <a:pt x="6277" y="9850"/>
              </a:cubicBezTo>
              <a:cubicBezTo>
                <a:pt x="6277" y="6329"/>
                <a:pt x="6277" y="6329"/>
                <a:pt x="6277" y="6329"/>
              </a:cubicBezTo>
              <a:lnTo>
                <a:pt x="7791" y="5463"/>
              </a:lnTo>
              <a:close/>
              <a:moveTo>
                <a:pt x="4720" y="5368"/>
              </a:moveTo>
              <a:lnTo>
                <a:pt x="4720" y="5368"/>
              </a:lnTo>
              <a:cubicBezTo>
                <a:pt x="4720" y="3666"/>
                <a:pt x="4720" y="3666"/>
                <a:pt x="4720" y="3666"/>
              </a:cubicBezTo>
              <a:cubicBezTo>
                <a:pt x="6193" y="4512"/>
                <a:pt x="6193" y="4512"/>
                <a:pt x="6193" y="4512"/>
              </a:cubicBezTo>
              <a:lnTo>
                <a:pt x="4720" y="5368"/>
              </a:lnTo>
              <a:close/>
              <a:moveTo>
                <a:pt x="7770" y="3603"/>
              </a:moveTo>
              <a:lnTo>
                <a:pt x="7770" y="3603"/>
              </a:lnTo>
              <a:cubicBezTo>
                <a:pt x="6277" y="4470"/>
                <a:pt x="6277" y="4470"/>
                <a:pt x="6277" y="4470"/>
              </a:cubicBezTo>
              <a:cubicBezTo>
                <a:pt x="6277" y="2736"/>
                <a:pt x="6277" y="2736"/>
                <a:pt x="6277" y="2736"/>
              </a:cubicBezTo>
              <a:cubicBezTo>
                <a:pt x="7770" y="1870"/>
                <a:pt x="7770" y="1870"/>
                <a:pt x="7770" y="1870"/>
              </a:cubicBezTo>
              <a:lnTo>
                <a:pt x="7770" y="3603"/>
              </a:lnTo>
              <a:close/>
              <a:moveTo>
                <a:pt x="4689" y="63"/>
              </a:moveTo>
              <a:lnTo>
                <a:pt x="4689" y="63"/>
              </a:lnTo>
              <a:cubicBezTo>
                <a:pt x="7749" y="1828"/>
                <a:pt x="7749" y="1828"/>
                <a:pt x="7749" y="1828"/>
              </a:cubicBezTo>
              <a:cubicBezTo>
                <a:pt x="6245" y="2695"/>
                <a:pt x="6245" y="2695"/>
                <a:pt x="6245" y="2695"/>
              </a:cubicBezTo>
              <a:cubicBezTo>
                <a:pt x="3196" y="930"/>
                <a:pt x="3196" y="930"/>
                <a:pt x="3196" y="930"/>
              </a:cubicBezTo>
              <a:lnTo>
                <a:pt x="4689" y="63"/>
              </a:lnTo>
              <a:close/>
              <a:moveTo>
                <a:pt x="6224" y="2736"/>
              </a:moveTo>
              <a:lnTo>
                <a:pt x="6224" y="2736"/>
              </a:lnTo>
              <a:cubicBezTo>
                <a:pt x="6224" y="4470"/>
                <a:pt x="6224" y="4470"/>
                <a:pt x="6224" y="4470"/>
              </a:cubicBezTo>
              <a:cubicBezTo>
                <a:pt x="4710" y="3593"/>
                <a:pt x="4710" y="3593"/>
                <a:pt x="4710" y="3593"/>
              </a:cubicBezTo>
              <a:cubicBezTo>
                <a:pt x="4699" y="3593"/>
                <a:pt x="4689" y="3593"/>
                <a:pt x="4678" y="3593"/>
              </a:cubicBezTo>
              <a:cubicBezTo>
                <a:pt x="4668" y="3603"/>
                <a:pt x="4668" y="3614"/>
                <a:pt x="4668" y="3624"/>
              </a:cubicBezTo>
              <a:cubicBezTo>
                <a:pt x="4668" y="8961"/>
                <a:pt x="4668" y="8961"/>
                <a:pt x="4668" y="8961"/>
              </a:cubicBezTo>
              <a:cubicBezTo>
                <a:pt x="3165" y="8084"/>
                <a:pt x="3165" y="8084"/>
                <a:pt x="3165" y="8084"/>
              </a:cubicBezTo>
              <a:cubicBezTo>
                <a:pt x="3165" y="6350"/>
                <a:pt x="3165" y="6350"/>
                <a:pt x="3165" y="6350"/>
              </a:cubicBezTo>
              <a:cubicBezTo>
                <a:pt x="3175" y="6350"/>
                <a:pt x="3175" y="6350"/>
                <a:pt x="3175" y="6350"/>
              </a:cubicBezTo>
              <a:cubicBezTo>
                <a:pt x="3186" y="6350"/>
                <a:pt x="3186" y="6340"/>
                <a:pt x="3186" y="6329"/>
              </a:cubicBezTo>
              <a:cubicBezTo>
                <a:pt x="3186" y="6319"/>
                <a:pt x="3186" y="6309"/>
                <a:pt x="3175" y="6298"/>
              </a:cubicBezTo>
              <a:cubicBezTo>
                <a:pt x="3165" y="6298"/>
                <a:pt x="3165" y="6298"/>
                <a:pt x="3165" y="6298"/>
              </a:cubicBezTo>
              <a:cubicBezTo>
                <a:pt x="3165" y="971"/>
                <a:pt x="3165" y="971"/>
                <a:pt x="3165" y="971"/>
              </a:cubicBezTo>
              <a:lnTo>
                <a:pt x="6224" y="2736"/>
              </a:lnTo>
              <a:close/>
              <a:moveTo>
                <a:pt x="3113" y="6382"/>
              </a:moveTo>
              <a:lnTo>
                <a:pt x="3113" y="6382"/>
              </a:lnTo>
              <a:cubicBezTo>
                <a:pt x="3113" y="8095"/>
                <a:pt x="3113" y="8095"/>
                <a:pt x="3113" y="8095"/>
              </a:cubicBezTo>
              <a:cubicBezTo>
                <a:pt x="1619" y="8951"/>
                <a:pt x="1619" y="8951"/>
                <a:pt x="1619" y="8951"/>
              </a:cubicBezTo>
              <a:cubicBezTo>
                <a:pt x="1619" y="7228"/>
                <a:pt x="1619" y="7228"/>
                <a:pt x="1619" y="7228"/>
              </a:cubicBezTo>
              <a:lnTo>
                <a:pt x="3113" y="6382"/>
              </a:lnTo>
              <a:close/>
              <a:moveTo>
                <a:pt x="1588" y="5442"/>
              </a:moveTo>
              <a:lnTo>
                <a:pt x="1588" y="5442"/>
              </a:lnTo>
              <a:cubicBezTo>
                <a:pt x="3102" y="6329"/>
                <a:pt x="3102" y="6329"/>
                <a:pt x="3102" y="6329"/>
              </a:cubicBezTo>
              <a:cubicBezTo>
                <a:pt x="1588" y="7176"/>
                <a:pt x="1588" y="7176"/>
                <a:pt x="1588" y="7176"/>
              </a:cubicBezTo>
              <a:cubicBezTo>
                <a:pt x="94" y="6309"/>
                <a:pt x="94" y="6309"/>
                <a:pt x="94" y="6309"/>
              </a:cubicBezTo>
              <a:lnTo>
                <a:pt x="1588" y="5442"/>
              </a:lnTo>
              <a:close/>
              <a:moveTo>
                <a:pt x="73" y="8095"/>
              </a:moveTo>
              <a:lnTo>
                <a:pt x="73" y="8095"/>
              </a:lnTo>
              <a:cubicBezTo>
                <a:pt x="73" y="6361"/>
                <a:pt x="73" y="6361"/>
                <a:pt x="73" y="6361"/>
              </a:cubicBezTo>
              <a:cubicBezTo>
                <a:pt x="1567" y="7228"/>
                <a:pt x="1567" y="7228"/>
                <a:pt x="1567" y="7228"/>
              </a:cubicBezTo>
              <a:cubicBezTo>
                <a:pt x="1567" y="8951"/>
                <a:pt x="1567" y="8951"/>
                <a:pt x="1567" y="8951"/>
              </a:cubicBezTo>
              <a:lnTo>
                <a:pt x="73" y="8095"/>
              </a:lnTo>
              <a:close/>
              <a:moveTo>
                <a:pt x="3113" y="13443"/>
              </a:moveTo>
              <a:lnTo>
                <a:pt x="3113" y="13443"/>
              </a:lnTo>
              <a:cubicBezTo>
                <a:pt x="63" y="11677"/>
                <a:pt x="63" y="11677"/>
                <a:pt x="63" y="11677"/>
              </a:cubicBezTo>
              <a:cubicBezTo>
                <a:pt x="63" y="9943"/>
                <a:pt x="63" y="9943"/>
                <a:pt x="63" y="9943"/>
              </a:cubicBezTo>
              <a:cubicBezTo>
                <a:pt x="3113" y="11709"/>
                <a:pt x="3113" y="11709"/>
                <a:pt x="3113" y="11709"/>
              </a:cubicBezTo>
              <a:lnTo>
                <a:pt x="3113" y="13443"/>
              </a:lnTo>
              <a:close/>
              <a:moveTo>
                <a:pt x="3144" y="11656"/>
              </a:moveTo>
              <a:lnTo>
                <a:pt x="3144" y="11656"/>
              </a:lnTo>
              <a:cubicBezTo>
                <a:pt x="84" y="9902"/>
                <a:pt x="84" y="9902"/>
                <a:pt x="84" y="9902"/>
              </a:cubicBezTo>
              <a:cubicBezTo>
                <a:pt x="1588" y="9035"/>
                <a:pt x="1588" y="9035"/>
                <a:pt x="1588" y="9035"/>
              </a:cubicBezTo>
              <a:cubicBezTo>
                <a:pt x="4637" y="10800"/>
                <a:pt x="4637" y="10800"/>
                <a:pt x="4637" y="10800"/>
              </a:cubicBezTo>
              <a:lnTo>
                <a:pt x="3144" y="11656"/>
              </a:lnTo>
              <a:close/>
              <a:moveTo>
                <a:pt x="4668" y="12576"/>
              </a:moveTo>
              <a:lnTo>
                <a:pt x="4668" y="12576"/>
              </a:lnTo>
              <a:cubicBezTo>
                <a:pt x="3165" y="13443"/>
                <a:pt x="3165" y="13443"/>
                <a:pt x="3165" y="13443"/>
              </a:cubicBezTo>
              <a:cubicBezTo>
                <a:pt x="3165" y="11709"/>
                <a:pt x="3165" y="11709"/>
                <a:pt x="3165" y="11709"/>
              </a:cubicBezTo>
              <a:cubicBezTo>
                <a:pt x="4668" y="10842"/>
                <a:pt x="4668" y="10842"/>
                <a:pt x="4668" y="10842"/>
              </a:cubicBezTo>
              <a:lnTo>
                <a:pt x="4668" y="12576"/>
              </a:lnTo>
              <a:close/>
              <a:moveTo>
                <a:pt x="6224" y="13443"/>
              </a:moveTo>
              <a:lnTo>
                <a:pt x="6224" y="13443"/>
              </a:lnTo>
              <a:cubicBezTo>
                <a:pt x="4720" y="12576"/>
                <a:pt x="4720" y="12576"/>
                <a:pt x="4720" y="12576"/>
              </a:cubicBezTo>
              <a:cubicBezTo>
                <a:pt x="4720" y="10842"/>
                <a:pt x="4720" y="10842"/>
                <a:pt x="4720" y="10842"/>
              </a:cubicBezTo>
              <a:cubicBezTo>
                <a:pt x="6224" y="11709"/>
                <a:pt x="6224" y="11709"/>
                <a:pt x="6224" y="11709"/>
              </a:cubicBezTo>
              <a:lnTo>
                <a:pt x="6224" y="13443"/>
              </a:lnTo>
              <a:close/>
              <a:moveTo>
                <a:pt x="6245" y="11656"/>
              </a:moveTo>
              <a:lnTo>
                <a:pt x="6245" y="11656"/>
              </a:lnTo>
              <a:cubicBezTo>
                <a:pt x="1640" y="9003"/>
                <a:pt x="1640" y="9003"/>
                <a:pt x="1640" y="9003"/>
              </a:cubicBezTo>
              <a:cubicBezTo>
                <a:pt x="3144" y="8137"/>
                <a:pt x="3144" y="8137"/>
                <a:pt x="3144" y="8137"/>
              </a:cubicBezTo>
              <a:cubicBezTo>
                <a:pt x="4678" y="9024"/>
                <a:pt x="4678" y="9024"/>
                <a:pt x="4678" y="9024"/>
              </a:cubicBezTo>
              <a:cubicBezTo>
                <a:pt x="4678" y="9035"/>
                <a:pt x="4689" y="9035"/>
                <a:pt x="4689" y="9035"/>
              </a:cubicBezTo>
              <a:cubicBezTo>
                <a:pt x="4699" y="9035"/>
                <a:pt x="4699" y="9035"/>
                <a:pt x="4699" y="9024"/>
              </a:cubicBezTo>
              <a:cubicBezTo>
                <a:pt x="4710" y="9024"/>
                <a:pt x="4720" y="9014"/>
                <a:pt x="4720" y="9003"/>
              </a:cubicBezTo>
              <a:cubicBezTo>
                <a:pt x="4720" y="5463"/>
                <a:pt x="4720" y="5463"/>
                <a:pt x="4720" y="5463"/>
              </a:cubicBezTo>
              <a:cubicBezTo>
                <a:pt x="6224" y="6329"/>
                <a:pt x="6224" y="6329"/>
                <a:pt x="6224" y="6329"/>
              </a:cubicBezTo>
              <a:cubicBezTo>
                <a:pt x="6224" y="9902"/>
                <a:pt x="6224" y="9902"/>
                <a:pt x="6224" y="9902"/>
              </a:cubicBezTo>
              <a:cubicBezTo>
                <a:pt x="6224" y="9912"/>
                <a:pt x="6224" y="9922"/>
                <a:pt x="6235" y="9922"/>
              </a:cubicBezTo>
              <a:lnTo>
                <a:pt x="6235" y="9922"/>
              </a:lnTo>
              <a:lnTo>
                <a:pt x="6235" y="9922"/>
              </a:lnTo>
              <a:cubicBezTo>
                <a:pt x="7760" y="10800"/>
                <a:pt x="7760" y="10800"/>
                <a:pt x="7760" y="10800"/>
              </a:cubicBezTo>
              <a:lnTo>
                <a:pt x="6245" y="11656"/>
              </a:lnTo>
              <a:close/>
              <a:moveTo>
                <a:pt x="7770" y="12576"/>
              </a:moveTo>
              <a:lnTo>
                <a:pt x="7770" y="12576"/>
              </a:lnTo>
              <a:cubicBezTo>
                <a:pt x="6287" y="13443"/>
                <a:pt x="6287" y="13443"/>
                <a:pt x="6287" y="13443"/>
              </a:cubicBezTo>
              <a:cubicBezTo>
                <a:pt x="6287" y="11709"/>
                <a:pt x="6287" y="11709"/>
                <a:pt x="6287" y="11709"/>
              </a:cubicBezTo>
              <a:cubicBezTo>
                <a:pt x="7770" y="10852"/>
                <a:pt x="7770" y="10852"/>
                <a:pt x="7770" y="10852"/>
              </a:cubicBezTo>
              <a:lnTo>
                <a:pt x="7770" y="12576"/>
              </a:lnTo>
              <a:close/>
              <a:moveTo>
                <a:pt x="7812" y="10758"/>
              </a:moveTo>
              <a:lnTo>
                <a:pt x="7812" y="10758"/>
              </a:lnTo>
              <a:cubicBezTo>
                <a:pt x="6308" y="9902"/>
                <a:pt x="6308" y="9902"/>
                <a:pt x="6308" y="9902"/>
              </a:cubicBezTo>
              <a:cubicBezTo>
                <a:pt x="9357" y="8137"/>
                <a:pt x="9357" y="8137"/>
                <a:pt x="9357" y="8137"/>
              </a:cubicBezTo>
              <a:cubicBezTo>
                <a:pt x="10851" y="9003"/>
                <a:pt x="10851" y="9003"/>
                <a:pt x="10851" y="9003"/>
              </a:cubicBezTo>
              <a:lnTo>
                <a:pt x="7812" y="10758"/>
              </a:lnTo>
              <a:close/>
              <a:moveTo>
                <a:pt x="9389" y="8084"/>
              </a:moveTo>
              <a:lnTo>
                <a:pt x="9389" y="8084"/>
              </a:lnTo>
              <a:cubicBezTo>
                <a:pt x="9389" y="6329"/>
                <a:pt x="9389" y="6329"/>
                <a:pt x="9389" y="6329"/>
              </a:cubicBezTo>
              <a:cubicBezTo>
                <a:pt x="10883" y="5463"/>
                <a:pt x="10883" y="5463"/>
                <a:pt x="10883" y="5463"/>
              </a:cubicBezTo>
              <a:cubicBezTo>
                <a:pt x="10883" y="8951"/>
                <a:pt x="10883" y="8951"/>
                <a:pt x="10883" y="8951"/>
              </a:cubicBezTo>
              <a:lnTo>
                <a:pt x="9389" y="8084"/>
              </a:lnTo>
              <a:close/>
            </a:path>
          </a:pathLst>
        </a:custGeom>
        <a:solidFill>
          <a:schemeClr val="accent5"/>
        </a:solidFill>
        <a:ln w="9525" cap="flat">
          <a:solidFill>
            <a:schemeClr val="accent4"/>
          </a:solidFill>
          <a:bevel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n-CA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2792</xdr:colOff>
      <xdr:row>21</xdr:row>
      <xdr:rowOff>76502</xdr:rowOff>
    </xdr:from>
    <xdr:to>
      <xdr:col>7</xdr:col>
      <xdr:colOff>2791</xdr:colOff>
      <xdr:row>21</xdr:row>
      <xdr:rowOff>76502</xdr:rowOff>
    </xdr:to>
    <xdr:cxnSp macro="">
      <xdr:nvCxnSpPr>
        <xdr:cNvPr id="6" name="Rett linje 5">
          <a:extLst>
            <a:ext uri="{FF2B5EF4-FFF2-40B4-BE49-F238E27FC236}">
              <a16:creationId xmlns:a16="http://schemas.microsoft.com/office/drawing/2014/main" id="{0C6CF573-556D-D2F9-FB9A-F56BF7C7DEB8}"/>
            </a:ext>
          </a:extLst>
        </xdr:cNvPr>
        <xdr:cNvCxnSpPr/>
      </xdr:nvCxnSpPr>
      <xdr:spPr>
        <a:xfrm>
          <a:off x="3736592" y="3835702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755</xdr:colOff>
      <xdr:row>21</xdr:row>
      <xdr:rowOff>76200</xdr:rowOff>
    </xdr:from>
    <xdr:to>
      <xdr:col>11</xdr:col>
      <xdr:colOff>0</xdr:colOff>
      <xdr:row>21</xdr:row>
      <xdr:rowOff>76503</xdr:rowOff>
    </xdr:to>
    <xdr:cxnSp macro="">
      <xdr:nvCxnSpPr>
        <xdr:cNvPr id="13" name="Rett linje 12">
          <a:extLst>
            <a:ext uri="{FF2B5EF4-FFF2-40B4-BE49-F238E27FC236}">
              <a16:creationId xmlns:a16="http://schemas.microsoft.com/office/drawing/2014/main" id="{80A6CDDC-715D-604A-B175-F43FA01BC7F6}"/>
            </a:ext>
          </a:extLst>
        </xdr:cNvPr>
        <xdr:cNvCxnSpPr/>
      </xdr:nvCxnSpPr>
      <xdr:spPr>
        <a:xfrm flipV="1">
          <a:off x="5639555" y="3835400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2141</xdr:colOff>
      <xdr:row>21</xdr:row>
      <xdr:rowOff>75362</xdr:rowOff>
    </xdr:from>
    <xdr:to>
      <xdr:col>9</xdr:col>
      <xdr:colOff>2140</xdr:colOff>
      <xdr:row>21</xdr:row>
      <xdr:rowOff>75362</xdr:rowOff>
    </xdr:to>
    <xdr:cxnSp macro="">
      <xdr:nvCxnSpPr>
        <xdr:cNvPr id="17" name="Rett linje 16">
          <a:extLst>
            <a:ext uri="{FF2B5EF4-FFF2-40B4-BE49-F238E27FC236}">
              <a16:creationId xmlns:a16="http://schemas.microsoft.com/office/drawing/2014/main" id="{A230423D-6EFA-5245-AF41-708DF9A5DE5C}"/>
            </a:ext>
          </a:extLst>
        </xdr:cNvPr>
        <xdr:cNvCxnSpPr/>
      </xdr:nvCxnSpPr>
      <xdr:spPr>
        <a:xfrm>
          <a:off x="4688441" y="3834562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3930</xdr:colOff>
      <xdr:row>21</xdr:row>
      <xdr:rowOff>76200</xdr:rowOff>
    </xdr:from>
    <xdr:to>
      <xdr:col>13</xdr:col>
      <xdr:colOff>3175</xdr:colOff>
      <xdr:row>21</xdr:row>
      <xdr:rowOff>76503</xdr:rowOff>
    </xdr:to>
    <xdr:cxnSp macro="">
      <xdr:nvCxnSpPr>
        <xdr:cNvPr id="20" name="Rett linje 19">
          <a:extLst>
            <a:ext uri="{FF2B5EF4-FFF2-40B4-BE49-F238E27FC236}">
              <a16:creationId xmlns:a16="http://schemas.microsoft.com/office/drawing/2014/main" id="{DC45B678-6E20-D349-94D8-958090F485BA}"/>
            </a:ext>
          </a:extLst>
        </xdr:cNvPr>
        <xdr:cNvCxnSpPr/>
      </xdr:nvCxnSpPr>
      <xdr:spPr>
        <a:xfrm flipV="1">
          <a:off x="6595230" y="3835400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3930</xdr:colOff>
      <xdr:row>21</xdr:row>
      <xdr:rowOff>85969</xdr:rowOff>
    </xdr:from>
    <xdr:to>
      <xdr:col>15</xdr:col>
      <xdr:colOff>3175</xdr:colOff>
      <xdr:row>21</xdr:row>
      <xdr:rowOff>86272</xdr:rowOff>
    </xdr:to>
    <xdr:cxnSp macro="">
      <xdr:nvCxnSpPr>
        <xdr:cNvPr id="21" name="Rett linje 20">
          <a:extLst>
            <a:ext uri="{FF2B5EF4-FFF2-40B4-BE49-F238E27FC236}">
              <a16:creationId xmlns:a16="http://schemas.microsoft.com/office/drawing/2014/main" id="{C95484AC-CD70-6F4B-A7C0-90E2094880ED}"/>
            </a:ext>
          </a:extLst>
        </xdr:cNvPr>
        <xdr:cNvCxnSpPr/>
      </xdr:nvCxnSpPr>
      <xdr:spPr>
        <a:xfrm flipV="1">
          <a:off x="10711007" y="4237892"/>
          <a:ext cx="126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2792</xdr:colOff>
      <xdr:row>15</xdr:row>
      <xdr:rowOff>155877</xdr:rowOff>
    </xdr:from>
    <xdr:to>
      <xdr:col>7</xdr:col>
      <xdr:colOff>2791</xdr:colOff>
      <xdr:row>15</xdr:row>
      <xdr:rowOff>155877</xdr:rowOff>
    </xdr:to>
    <xdr:cxnSp macro="">
      <xdr:nvCxnSpPr>
        <xdr:cNvPr id="24" name="Rett linje 23">
          <a:extLst>
            <a:ext uri="{FF2B5EF4-FFF2-40B4-BE49-F238E27FC236}">
              <a16:creationId xmlns:a16="http://schemas.microsoft.com/office/drawing/2014/main" id="{96E09B7F-B38E-7443-A87F-368A7371FD72}"/>
            </a:ext>
          </a:extLst>
        </xdr:cNvPr>
        <xdr:cNvCxnSpPr/>
      </xdr:nvCxnSpPr>
      <xdr:spPr>
        <a:xfrm>
          <a:off x="3736592" y="2733977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755</xdr:colOff>
      <xdr:row>15</xdr:row>
      <xdr:rowOff>155575</xdr:rowOff>
    </xdr:from>
    <xdr:to>
      <xdr:col>11</xdr:col>
      <xdr:colOff>0</xdr:colOff>
      <xdr:row>15</xdr:row>
      <xdr:rowOff>155878</xdr:rowOff>
    </xdr:to>
    <xdr:cxnSp macro="">
      <xdr:nvCxnSpPr>
        <xdr:cNvPr id="25" name="Rett linje 24">
          <a:extLst>
            <a:ext uri="{FF2B5EF4-FFF2-40B4-BE49-F238E27FC236}">
              <a16:creationId xmlns:a16="http://schemas.microsoft.com/office/drawing/2014/main" id="{50D61F66-1052-454A-BF1F-872DE6E473D5}"/>
            </a:ext>
          </a:extLst>
        </xdr:cNvPr>
        <xdr:cNvCxnSpPr/>
      </xdr:nvCxnSpPr>
      <xdr:spPr>
        <a:xfrm flipV="1">
          <a:off x="5639555" y="2733675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2141</xdr:colOff>
      <xdr:row>15</xdr:row>
      <xdr:rowOff>154737</xdr:rowOff>
    </xdr:from>
    <xdr:to>
      <xdr:col>9</xdr:col>
      <xdr:colOff>2140</xdr:colOff>
      <xdr:row>15</xdr:row>
      <xdr:rowOff>154737</xdr:rowOff>
    </xdr:to>
    <xdr:cxnSp macro="">
      <xdr:nvCxnSpPr>
        <xdr:cNvPr id="26" name="Rett linje 25">
          <a:extLst>
            <a:ext uri="{FF2B5EF4-FFF2-40B4-BE49-F238E27FC236}">
              <a16:creationId xmlns:a16="http://schemas.microsoft.com/office/drawing/2014/main" id="{6B10AE89-C428-2647-894E-086FE60A8D46}"/>
            </a:ext>
          </a:extLst>
        </xdr:cNvPr>
        <xdr:cNvCxnSpPr/>
      </xdr:nvCxnSpPr>
      <xdr:spPr>
        <a:xfrm>
          <a:off x="4688441" y="2732837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3930</xdr:colOff>
      <xdr:row>15</xdr:row>
      <xdr:rowOff>155575</xdr:rowOff>
    </xdr:from>
    <xdr:to>
      <xdr:col>13</xdr:col>
      <xdr:colOff>3175</xdr:colOff>
      <xdr:row>15</xdr:row>
      <xdr:rowOff>155878</xdr:rowOff>
    </xdr:to>
    <xdr:cxnSp macro="">
      <xdr:nvCxnSpPr>
        <xdr:cNvPr id="27" name="Rett linje 26">
          <a:extLst>
            <a:ext uri="{FF2B5EF4-FFF2-40B4-BE49-F238E27FC236}">
              <a16:creationId xmlns:a16="http://schemas.microsoft.com/office/drawing/2014/main" id="{EF117193-B095-F249-972B-2B782B2CB261}"/>
            </a:ext>
          </a:extLst>
        </xdr:cNvPr>
        <xdr:cNvCxnSpPr/>
      </xdr:nvCxnSpPr>
      <xdr:spPr>
        <a:xfrm flipV="1">
          <a:off x="6595230" y="2733675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3930</xdr:colOff>
      <xdr:row>16</xdr:row>
      <xdr:rowOff>354</xdr:rowOff>
    </xdr:from>
    <xdr:to>
      <xdr:col>15</xdr:col>
      <xdr:colOff>3175</xdr:colOff>
      <xdr:row>16</xdr:row>
      <xdr:rowOff>657</xdr:rowOff>
    </xdr:to>
    <xdr:cxnSp macro="">
      <xdr:nvCxnSpPr>
        <xdr:cNvPr id="28" name="Rett linje 27">
          <a:extLst>
            <a:ext uri="{FF2B5EF4-FFF2-40B4-BE49-F238E27FC236}">
              <a16:creationId xmlns:a16="http://schemas.microsoft.com/office/drawing/2014/main" id="{077C220D-DCE2-314E-AD10-FC4EF15FE6C8}"/>
            </a:ext>
          </a:extLst>
        </xdr:cNvPr>
        <xdr:cNvCxnSpPr/>
      </xdr:nvCxnSpPr>
      <xdr:spPr>
        <a:xfrm flipV="1">
          <a:off x="10657819" y="2991910"/>
          <a:ext cx="126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2792</xdr:colOff>
      <xdr:row>9</xdr:row>
      <xdr:rowOff>111427</xdr:rowOff>
    </xdr:from>
    <xdr:to>
      <xdr:col>7</xdr:col>
      <xdr:colOff>2791</xdr:colOff>
      <xdr:row>9</xdr:row>
      <xdr:rowOff>111427</xdr:rowOff>
    </xdr:to>
    <xdr:cxnSp macro="">
      <xdr:nvCxnSpPr>
        <xdr:cNvPr id="29" name="Rett linje 28">
          <a:extLst>
            <a:ext uri="{FF2B5EF4-FFF2-40B4-BE49-F238E27FC236}">
              <a16:creationId xmlns:a16="http://schemas.microsoft.com/office/drawing/2014/main" id="{418E4285-4FDE-1946-AF39-A4DFB775B8BE}"/>
            </a:ext>
          </a:extLst>
        </xdr:cNvPr>
        <xdr:cNvCxnSpPr/>
      </xdr:nvCxnSpPr>
      <xdr:spPr>
        <a:xfrm>
          <a:off x="3736592" y="1432227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755</xdr:colOff>
      <xdr:row>9</xdr:row>
      <xdr:rowOff>111125</xdr:rowOff>
    </xdr:from>
    <xdr:to>
      <xdr:col>11</xdr:col>
      <xdr:colOff>0</xdr:colOff>
      <xdr:row>9</xdr:row>
      <xdr:rowOff>111428</xdr:rowOff>
    </xdr:to>
    <xdr:cxnSp macro="">
      <xdr:nvCxnSpPr>
        <xdr:cNvPr id="30" name="Rett linje 29">
          <a:extLst>
            <a:ext uri="{FF2B5EF4-FFF2-40B4-BE49-F238E27FC236}">
              <a16:creationId xmlns:a16="http://schemas.microsoft.com/office/drawing/2014/main" id="{E9C3B05E-6523-E14F-BEDE-3EA028688017}"/>
            </a:ext>
          </a:extLst>
        </xdr:cNvPr>
        <xdr:cNvCxnSpPr/>
      </xdr:nvCxnSpPr>
      <xdr:spPr>
        <a:xfrm flipV="1">
          <a:off x="5639555" y="1431925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2141</xdr:colOff>
      <xdr:row>9</xdr:row>
      <xdr:rowOff>110287</xdr:rowOff>
    </xdr:from>
    <xdr:to>
      <xdr:col>9</xdr:col>
      <xdr:colOff>2140</xdr:colOff>
      <xdr:row>9</xdr:row>
      <xdr:rowOff>110287</xdr:rowOff>
    </xdr:to>
    <xdr:cxnSp macro="">
      <xdr:nvCxnSpPr>
        <xdr:cNvPr id="31" name="Rett linje 30">
          <a:extLst>
            <a:ext uri="{FF2B5EF4-FFF2-40B4-BE49-F238E27FC236}">
              <a16:creationId xmlns:a16="http://schemas.microsoft.com/office/drawing/2014/main" id="{52485BCE-2875-8F40-9282-556E6A098119}"/>
            </a:ext>
          </a:extLst>
        </xdr:cNvPr>
        <xdr:cNvCxnSpPr/>
      </xdr:nvCxnSpPr>
      <xdr:spPr>
        <a:xfrm>
          <a:off x="4688441" y="1431087"/>
          <a:ext cx="2539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3930</xdr:colOff>
      <xdr:row>9</xdr:row>
      <xdr:rowOff>111125</xdr:rowOff>
    </xdr:from>
    <xdr:to>
      <xdr:col>13</xdr:col>
      <xdr:colOff>3175</xdr:colOff>
      <xdr:row>9</xdr:row>
      <xdr:rowOff>111428</xdr:rowOff>
    </xdr:to>
    <xdr:cxnSp macro="">
      <xdr:nvCxnSpPr>
        <xdr:cNvPr id="32" name="Rett linje 31">
          <a:extLst>
            <a:ext uri="{FF2B5EF4-FFF2-40B4-BE49-F238E27FC236}">
              <a16:creationId xmlns:a16="http://schemas.microsoft.com/office/drawing/2014/main" id="{0205D8BE-21EA-514D-9BBD-44F187EC44AB}"/>
            </a:ext>
          </a:extLst>
        </xdr:cNvPr>
        <xdr:cNvCxnSpPr/>
      </xdr:nvCxnSpPr>
      <xdr:spPr>
        <a:xfrm flipV="1">
          <a:off x="6595230" y="1431925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3930</xdr:colOff>
      <xdr:row>9</xdr:row>
      <xdr:rowOff>111125</xdr:rowOff>
    </xdr:from>
    <xdr:to>
      <xdr:col>15</xdr:col>
      <xdr:colOff>3175</xdr:colOff>
      <xdr:row>9</xdr:row>
      <xdr:rowOff>111428</xdr:rowOff>
    </xdr:to>
    <xdr:cxnSp macro="">
      <xdr:nvCxnSpPr>
        <xdr:cNvPr id="33" name="Rett linje 32">
          <a:extLst>
            <a:ext uri="{FF2B5EF4-FFF2-40B4-BE49-F238E27FC236}">
              <a16:creationId xmlns:a16="http://schemas.microsoft.com/office/drawing/2014/main" id="{63766F47-F63B-AB47-ABD0-D932DEC9731F}"/>
            </a:ext>
          </a:extLst>
        </xdr:cNvPr>
        <xdr:cNvCxnSpPr/>
      </xdr:nvCxnSpPr>
      <xdr:spPr>
        <a:xfrm flipV="1">
          <a:off x="7446130" y="1431925"/>
          <a:ext cx="2532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317500</xdr:colOff>
      <xdr:row>25</xdr:row>
      <xdr:rowOff>50799</xdr:rowOff>
    </xdr:from>
    <xdr:to>
      <xdr:col>16</xdr:col>
      <xdr:colOff>225621</xdr:colOff>
      <xdr:row>47</xdr:row>
      <xdr:rowOff>20827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401020AD-5886-4546-ADA7-516FCE30C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a/Downloads/FutureBuilt%20ZERO-T%20beregningsverkt&#248;y%20V3.1%2007.04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m verktøyet"/>
      <sheetName val="INPUT og RESULTATER"/>
      <sheetName val="Klassifikasjon underlag"/>
      <sheetName val="Beliggenhet underlag"/>
      <sheetName val="Turproduksjon underlag"/>
      <sheetName val="Reiselengde underlag"/>
      <sheetName val="Reisemiddelfordeling underlag"/>
      <sheetName val="Utslipp underlag"/>
      <sheetName val="FB kriterier underlag"/>
      <sheetName val="Brukere og turproduksjon "/>
      <sheetName val="Hovedberegninger"/>
      <sheetName val="Resulta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7A7B6A-A5AD-9447-8C21-9E96613B8C78}" name="Tabell1" displayName="Tabell1" ref="B7:AA174" totalsRowShown="0" headerRowDxfId="71" dataDxfId="70" tableBorderDxfId="69" headerRowCellStyle="Normal 1">
  <autoFilter ref="B7:AA174" xr:uid="{5B7A7B6A-A5AD-9447-8C21-9E96613B8C78}"/>
  <tableColumns count="26">
    <tableColumn id="1" xr3:uid="{4B442430-A321-4C4E-8068-40AC39D151E6}" name="xx Bygningsdel" dataDxfId="68" dataCellStyle="Normal 1"/>
    <tableColumn id="2" xr3:uid="{94DEE46A-8540-C442-9241-0FDC79A17DB5}" name="xxx Bygningsdel" dataDxfId="67" dataCellStyle="Normal 1"/>
    <tableColumn id="3" xr3:uid="{8B6E6670-F7C5-0D44-AE05-A7FA5A57CC41}" name="Tillenggsinformasjon om bygningskomponent" dataDxfId="66" dataCellStyle="Normal 1"/>
    <tableColumn id="4" xr3:uid="{D79E1EB8-BB31-4A4D-BDF4-AD0619793C99}" name="Produktkategori" dataDxfId="65" dataCellStyle="Normal 1"/>
    <tableColumn id="5" xr3:uid="{0714766C-1426-FF4A-BEF8-0C8DA86EF34C}" name="Vekt (kg)" dataDxfId="64" dataCellStyle="Normal 1"/>
    <tableColumn id="6" xr3:uid="{A6ECB28B-40B9-A544-BB53-063B73D8E67C}" name="Kolonne1" dataDxfId="63" dataCellStyle="Normal 1"/>
    <tableColumn id="7" xr3:uid="{9335733F-FDCF-C14E-B034-E4814523ED02}" name="Tiltak" dataDxfId="62" dataCellStyle="Normal 1"/>
    <tableColumn id="8" xr3:uid="{57BEE89D-A616-514E-A14F-8CEB219916FA}" name="Gjenvinnings-_x000a_faktor _x000a_(mellom 0-1)" dataDxfId="61" dataCellStyle="Normal 1"/>
    <tableColumn id="9" xr3:uid="{C1281390-B827-AB4E-AEA4-CCF66666570E}" name="Kolonne2" dataDxfId="60" dataCellStyle="Normal 1"/>
    <tableColumn id="10" xr3:uid="{5372E0A1-42CE-CA42-8A54-C2C469EB1836}" name="Avfall" dataDxfId="59"/>
    <tableColumn id="11" xr3:uid="{E2C15663-3551-0448-B47F-D671D80F14DC}" name="Ombrukbarhet" dataDxfId="58"/>
    <tableColumn id="12" xr3:uid="{764B043F-1AA8-0846-AD39-6CACF7075AA2}" name="Gjenvinnbarhet" dataDxfId="57"/>
    <tableColumn id="13" xr3:uid="{0BB76B32-4956-5C44-A191-CCE4A98997B3}" name="Begrunnelse for valg av faktor for gjenvinnbarhet" dataDxfId="56"/>
    <tableColumn id="28" xr3:uid="{F38FDB71-07BC-534A-8A51-7C269F28E759}" name="Ekstern KS" dataDxfId="55"/>
    <tableColumn id="14" xr3:uid="{B8C891DC-2B47-884A-A353-06221D760ADD}" name="Kolonne3" dataDxfId="54" dataCellStyle="Normal 1"/>
    <tableColumn id="15" xr3:uid="{757EBDB8-C171-0245-B06C-332566AE4F0F}" name="Vekt av bevart_x000a_(kg)" dataDxfId="53">
      <calculatedColumnFormula>IF(H8="Bevart",F8,0)</calculatedColumnFormula>
    </tableColumn>
    <tableColumn id="16" xr3:uid="{59AEBE75-3ED4-BD48-92CF-B82BF6B5E29E}" name="Vekt av ombrukt_x000a_(kg)" dataDxfId="52">
      <calculatedColumnFormula>IF(H8="Ombruk",F8,0)</calculatedColumnFormula>
    </tableColumn>
    <tableColumn id="17" xr3:uid="{2034FB80-A4B0-6A4D-A47E-43480B0F7CE3}" name="Vekt av overskudd_x000a_(kg)" dataDxfId="51">
      <calculatedColumnFormula>IF(H8="Overskudd",F8,0)</calculatedColumnFormula>
    </tableColumn>
    <tableColumn id="18" xr3:uid="{2F80B284-28B8-8C4F-86AF-5196C1FA7138}" name="Vekt av gjenvunnet" dataDxfId="50">
      <calculatedColumnFormula>IF(H8="Gjenvunnet",F8*I8,0)</calculatedColumnFormula>
    </tableColumn>
    <tableColumn id="19" xr3:uid="{8CB62BBF-6ED5-D34C-99C7-8BB891B90BDF}" name="Vekt av nytt i gjenvunnet" dataDxfId="49">
      <calculatedColumnFormula>IF(H8="Gjenvunnet",(1-I8)*F8,0)</calculatedColumnFormula>
    </tableColumn>
    <tableColumn id="20" xr3:uid="{729F09EF-C21D-6940-AEF0-2A7851CE5CCA}" name="Vekt av nytt_x000a_(kg)" dataDxfId="48">
      <calculatedColumnFormula>IF(H8="Nytt",F8,0)</calculatedColumnFormula>
    </tableColumn>
    <tableColumn id="21" xr3:uid="{AEDFAC18-708E-8749-9253-B59CFA1DF322}" name="Kolonne4" dataDxfId="47"/>
    <tableColumn id="22" xr3:uid="{93BC40F1-45AF-FB4A-BB41-1D21BA53B502}" name="Vekt av ombrukbart_x000a_(kg)" dataDxfId="46">
      <calculatedColumnFormula>IF(AND(K8="Ikke avfall",L8="Ombrukbart"),F8,0)</calculatedColumnFormula>
    </tableColumn>
    <tableColumn id="23" xr3:uid="{00C674B5-87A2-8849-A230-3988EFB8CFF4}" name="Vekt av avfall_x000a_(kg)" dataDxfId="45">
      <calculatedColumnFormula>IF(K8="Avfall",F8,0)</calculatedColumnFormula>
    </tableColumn>
    <tableColumn id="24" xr3:uid="{B7A863C7-CC2D-2843-82FE-BB6D21840336}" name="Vekt av gjenvinnbart" dataDxfId="44">
      <calculatedColumnFormula>IF(OR(M8=0.1,M8=0.2,M8=0.3,M8=0.4,M8=0.5,M8=0.6,M8=0.7,M8=0.8,M8=0.9,M8=1),F8*M8,0)</calculatedColumnFormula>
    </tableColumn>
    <tableColumn id="25" xr3:uid="{5F026B77-48C6-0643-8AD6-9098A6E7445C}" name="Vekt av ikke gjenvinnbart" dataDxfId="43">
      <calculatedColumnFormula>IF(K8="Avfall",0,F8-Z8)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BB1D53-81FE-DC4E-AA98-824A584AC856}" name="Tabell2" displayName="Tabell2" ref="B7:P48" totalsRowShown="0" headerRowDxfId="42" dataDxfId="41" tableBorderDxfId="40" headerRowCellStyle="Normal 1" dataCellStyle="Normal 1">
  <autoFilter ref="B7:P48" xr:uid="{EFBB1D53-81FE-DC4E-AA98-824A584AC856}"/>
  <tableColumns count="15">
    <tableColumn id="1" xr3:uid="{F7D92350-3EC0-384A-958A-567A35C4F216}" name="xx Bygningsdel" dataDxfId="39" dataCellStyle="Normal 1"/>
    <tableColumn id="2" xr3:uid="{0B0B8022-0F3F-F84D-A68B-B85D89768643}" name="xxx Bygningsdel" dataDxfId="38" dataCellStyle="Normal 1"/>
    <tableColumn id="3" xr3:uid="{23361FB6-EF2E-4A4C-9452-22F499C1BCA6}" name="Tilleggsinformasjon om fyllmassene" dataDxfId="37" dataCellStyle="Normal 1"/>
    <tableColumn id="4" xr3:uid="{B51399C4-DAAC-5342-97D3-57989D096F70}" name="Type fyllmasser" dataDxfId="36" dataCellStyle="Normal 1"/>
    <tableColumn id="5" xr3:uid="{2E4A2961-9CEF-1047-BB6A-47BD1665E5B3}" name="Vekt (kg)" dataDxfId="35" dataCellStyle="Normal 1"/>
    <tableColumn id="6" xr3:uid="{CB7DBE00-07AB-4E43-8E0E-7D4F97A1D6BE}" name="Kolonne1" dataDxfId="34" dataCellStyle="Normal 1"/>
    <tableColumn id="7" xr3:uid="{3A8E6E55-FC9E-2449-A28D-30E4C16234A8}" name="Tiltak" dataDxfId="33" dataCellStyle="Normal 1"/>
    <tableColumn id="8" xr3:uid="{BBA6F984-850E-A141-9787-A0026AF6CA29}" name="Gjenvinnings-_x000a_faktor _x000a_(mellom 0-1)" dataDxfId="32" dataCellStyle="Normal 1"/>
    <tableColumn id="9" xr3:uid="{3B762120-ACC3-F849-98B7-322E5C905715}" name="Ekstern KS" dataCellStyle="Normal 1"/>
    <tableColumn id="10" xr3:uid="{0466EAA8-C716-9640-A7CD-BB477FAC5C1C}" name="Kolonne2" dataDxfId="31" dataCellStyle="Normal 1"/>
    <tableColumn id="11" xr3:uid="{8C19DA71-701C-A04F-8B7A-F062E7847D7D}" name="Vekt av bevart_x000a_(kg)" dataDxfId="30" dataCellStyle="Normal 1">
      <calculatedColumnFormula>IF(H8="Bevart",F8,0)</calculatedColumnFormula>
    </tableColumn>
    <tableColumn id="12" xr3:uid="{95CF145A-76BE-894B-9989-D98C3380C378}" name="Vekt av ombrukt_x000a_(kg)" dataDxfId="29" dataCellStyle="Normal 1">
      <calculatedColumnFormula>IF(H8="ombruk",F8,0)</calculatedColumnFormula>
    </tableColumn>
    <tableColumn id="13" xr3:uid="{9F58B35F-6335-C44F-8B87-B630BDFAEEDF}" name="Vekt av gjenvunnet" dataDxfId="28" dataCellStyle="Normal 1">
      <calculatedColumnFormula>IF(H8="Gjenvunnet",F8*I8,0)</calculatedColumnFormula>
    </tableColumn>
    <tableColumn id="14" xr3:uid="{FD675AB6-8A43-1544-9BF3-308E2DCC02CF}" name="Vekt av nytt i gjenvunnet" dataDxfId="27" dataCellStyle="Normal 1">
      <calculatedColumnFormula>IF(H8="Gjenvunnet",F8-N8,0)</calculatedColumnFormula>
    </tableColumn>
    <tableColumn id="15" xr3:uid="{D19FABA1-792B-054F-831B-211B9ED5D688}" name="Vekt av nytt_x000a_(kg)" dataDxfId="26" dataCellStyle="Normal 1">
      <calculatedColumnFormula>IF(H8="Nytt",F8,0)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FutureBuilt">
  <a:themeElements>
    <a:clrScheme name="FutureBuilt">
      <a:dk1>
        <a:sysClr val="windowText" lastClr="000000"/>
      </a:dk1>
      <a:lt1>
        <a:sysClr val="window" lastClr="FFFFFF"/>
      </a:lt1>
      <a:dk2>
        <a:srgbClr val="235D5A"/>
      </a:dk2>
      <a:lt2>
        <a:srgbClr val="17AF8A"/>
      </a:lt2>
      <a:accent1>
        <a:srgbClr val="A5C3E1"/>
      </a:accent1>
      <a:accent2>
        <a:srgbClr val="FFF0C3"/>
      </a:accent2>
      <a:accent3>
        <a:srgbClr val="E6FA3C"/>
      </a:accent3>
      <a:accent4>
        <a:srgbClr val="EB6E58"/>
      </a:accent4>
      <a:accent5>
        <a:srgbClr val="C8E6E4"/>
      </a:accent5>
      <a:accent6>
        <a:srgbClr val="FAA05A"/>
      </a:accent6>
      <a:hlink>
        <a:srgbClr val="4176BE"/>
      </a:hlink>
      <a:folHlink>
        <a:srgbClr val="9655A0"/>
      </a:folHlink>
    </a:clrScheme>
    <a:fontScheme name="FutureBuilt">
      <a:majorFont>
        <a:latin typeface="Replic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Helvetic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9A3B-F4A3-F24E-AAF5-339A8704DE82}">
  <sheetPr>
    <tabColor theme="8"/>
  </sheetPr>
  <dimension ref="A2:Y76"/>
  <sheetViews>
    <sheetView tabSelected="1" zoomScaleNormal="100" workbookViewId="0">
      <selection activeCell="E12" sqref="E12:H12"/>
    </sheetView>
  </sheetViews>
  <sheetFormatPr baseColWidth="10" defaultColWidth="10.83203125" defaultRowHeight="14"/>
  <cols>
    <col min="1" max="1" width="2.33203125" style="106" customWidth="1"/>
    <col min="2" max="2" width="5.83203125" style="107" customWidth="1"/>
    <col min="3" max="21" width="5.83203125" style="106" customWidth="1"/>
    <col min="22" max="16384" width="10.83203125" style="106"/>
  </cols>
  <sheetData>
    <row r="2" spans="2:25" s="102" customFormat="1" ht="28">
      <c r="B2" s="103" t="s">
        <v>0</v>
      </c>
    </row>
    <row r="3" spans="2:25" s="102" customFormat="1" ht="7" customHeight="1">
      <c r="B3" s="104"/>
    </row>
    <row r="4" spans="2:25">
      <c r="B4" s="107" t="s">
        <v>1</v>
      </c>
      <c r="G4" s="2"/>
      <c r="W4" s="3"/>
      <c r="X4" s="2"/>
      <c r="Y4" s="2"/>
    </row>
    <row r="5" spans="2:25">
      <c r="B5" s="107" t="s">
        <v>2</v>
      </c>
      <c r="G5" s="2"/>
      <c r="W5" s="113"/>
      <c r="X5" s="113"/>
      <c r="Y5" s="113"/>
    </row>
    <row r="6" spans="2:25">
      <c r="B6" s="107" t="s">
        <v>202</v>
      </c>
      <c r="G6" s="2"/>
      <c r="W6" s="113"/>
      <c r="X6" s="113"/>
      <c r="Y6" s="113"/>
    </row>
    <row r="7" spans="2:25">
      <c r="B7" s="107" t="s">
        <v>203</v>
      </c>
      <c r="G7" s="2"/>
      <c r="X7" s="113"/>
      <c r="Y7" s="113"/>
    </row>
    <row r="8" spans="2:25">
      <c r="G8" s="2"/>
      <c r="X8" s="113"/>
      <c r="Y8" s="113"/>
    </row>
    <row r="9" spans="2:25" ht="23">
      <c r="B9" s="99" t="s">
        <v>3</v>
      </c>
      <c r="G9" s="2"/>
      <c r="X9" s="113"/>
      <c r="Y9" s="113"/>
    </row>
    <row r="10" spans="2:25" ht="7" customHeight="1">
      <c r="B10" s="99"/>
      <c r="G10" s="2"/>
      <c r="X10" s="113"/>
      <c r="Y10" s="113"/>
    </row>
    <row r="11" spans="2:25" ht="13">
      <c r="B11" s="235" t="s">
        <v>4</v>
      </c>
      <c r="C11" s="236"/>
      <c r="D11" s="237"/>
      <c r="E11" s="243" t="s">
        <v>5</v>
      </c>
      <c r="F11" s="244"/>
      <c r="G11" s="244"/>
      <c r="H11" s="245"/>
      <c r="X11" s="2"/>
      <c r="Y11" s="2"/>
    </row>
    <row r="12" spans="2:25" ht="13">
      <c r="B12" s="238" t="s">
        <v>6</v>
      </c>
      <c r="C12" s="239"/>
      <c r="D12" s="240"/>
      <c r="E12" s="249" t="s">
        <v>5</v>
      </c>
      <c r="F12" s="250"/>
      <c r="G12" s="250"/>
      <c r="H12" s="251"/>
      <c r="X12" s="2"/>
      <c r="Y12" s="2"/>
    </row>
    <row r="13" spans="2:25" ht="13">
      <c r="B13" s="238" t="s">
        <v>7</v>
      </c>
      <c r="C13" s="239"/>
      <c r="D13" s="240"/>
      <c r="E13" s="246" t="s">
        <v>5</v>
      </c>
      <c r="F13" s="247"/>
      <c r="G13" s="247"/>
      <c r="H13" s="248"/>
      <c r="X13" s="2"/>
      <c r="Y13" s="2"/>
    </row>
    <row r="14" spans="2:25" ht="13">
      <c r="B14" s="238" t="s">
        <v>8</v>
      </c>
      <c r="C14" s="239"/>
      <c r="D14" s="240"/>
      <c r="E14" s="249" t="s">
        <v>5</v>
      </c>
      <c r="F14" s="250"/>
      <c r="G14" s="250"/>
      <c r="H14" s="251"/>
      <c r="X14" s="2"/>
      <c r="Y14" s="2"/>
    </row>
    <row r="15" spans="2:25" ht="13">
      <c r="B15" s="238" t="s">
        <v>9</v>
      </c>
      <c r="C15" s="239"/>
      <c r="D15" s="240"/>
      <c r="E15" s="249" t="s">
        <v>5</v>
      </c>
      <c r="F15" s="250"/>
      <c r="G15" s="250"/>
      <c r="H15" s="251"/>
      <c r="X15" s="2"/>
      <c r="Y15" s="2"/>
    </row>
    <row r="16" spans="2:25" ht="13">
      <c r="B16" s="241" t="s">
        <v>10</v>
      </c>
      <c r="C16" s="242"/>
      <c r="D16" s="242"/>
      <c r="E16" s="252" t="s">
        <v>5</v>
      </c>
      <c r="F16" s="253"/>
      <c r="G16" s="253"/>
      <c r="H16" s="254"/>
      <c r="X16" s="2"/>
      <c r="Y16" s="2"/>
    </row>
    <row r="17" spans="1:25">
      <c r="A17" s="105"/>
      <c r="B17" s="106"/>
      <c r="D17" s="107"/>
      <c r="E17" s="107"/>
      <c r="F17" s="107"/>
      <c r="G17" s="2"/>
      <c r="X17" s="2"/>
      <c r="Y17" s="2"/>
    </row>
    <row r="18" spans="1:25">
      <c r="A18" s="105"/>
      <c r="B18" s="106"/>
      <c r="D18" s="107"/>
      <c r="E18" s="107"/>
      <c r="F18" s="107"/>
      <c r="G18" s="2"/>
      <c r="X18" s="2"/>
      <c r="Y18" s="2"/>
    </row>
    <row r="19" spans="1:25" ht="23">
      <c r="A19" s="107"/>
      <c r="B19" s="99" t="s">
        <v>11</v>
      </c>
      <c r="D19" s="107"/>
      <c r="E19" s="107"/>
      <c r="F19" s="107"/>
      <c r="G19" s="2"/>
      <c r="X19" s="2"/>
      <c r="Y19" s="2"/>
    </row>
    <row r="20" spans="1:25" ht="7" customHeight="1">
      <c r="A20" s="107"/>
      <c r="B20" s="106"/>
      <c r="C20" s="108"/>
      <c r="D20" s="108"/>
      <c r="G20" s="2"/>
      <c r="X20" s="2"/>
      <c r="Y20" s="2"/>
    </row>
    <row r="21" spans="1:25">
      <c r="B21" s="107" t="s">
        <v>12</v>
      </c>
      <c r="G21" s="2"/>
      <c r="X21" s="2"/>
      <c r="Y21" s="2"/>
    </row>
    <row r="22" spans="1:25">
      <c r="B22" s="107" t="s">
        <v>13</v>
      </c>
      <c r="G22" s="2"/>
      <c r="X22" s="2"/>
      <c r="Y22" s="2"/>
    </row>
    <row r="23" spans="1:25" ht="9" customHeight="1">
      <c r="G23" s="2"/>
      <c r="X23" s="2"/>
      <c r="Y23" s="2"/>
    </row>
    <row r="24" spans="1:25" ht="16" customHeight="1">
      <c r="B24" s="107" t="s">
        <v>14</v>
      </c>
      <c r="G24" s="2"/>
      <c r="X24" s="2"/>
      <c r="Y24" s="2"/>
    </row>
    <row r="25" spans="1:25">
      <c r="A25" s="107"/>
      <c r="B25" s="109" t="s">
        <v>15</v>
      </c>
      <c r="C25" s="107" t="s">
        <v>16</v>
      </c>
      <c r="G25" s="2"/>
      <c r="X25" s="2"/>
      <c r="Y25" s="2"/>
    </row>
    <row r="26" spans="1:25">
      <c r="D26" s="107" t="s">
        <v>17</v>
      </c>
      <c r="G26" s="2"/>
      <c r="X26" s="2"/>
      <c r="Y26" s="2"/>
    </row>
    <row r="27" spans="1:25">
      <c r="B27" s="109" t="s">
        <v>18</v>
      </c>
      <c r="C27" s="107" t="s">
        <v>19</v>
      </c>
      <c r="F27" s="2"/>
      <c r="X27" s="2"/>
      <c r="Y27" s="2"/>
    </row>
    <row r="28" spans="1:25" ht="17" customHeight="1">
      <c r="A28" s="107"/>
      <c r="B28" s="106"/>
      <c r="C28" s="107"/>
      <c r="D28" s="107" t="s">
        <v>20</v>
      </c>
      <c r="F28" s="2"/>
      <c r="X28" s="2"/>
      <c r="Y28" s="2"/>
    </row>
    <row r="29" spans="1:25" ht="17" customHeight="1">
      <c r="A29" s="107"/>
      <c r="B29" s="110" t="s">
        <v>21</v>
      </c>
      <c r="C29" s="107" t="s">
        <v>22</v>
      </c>
      <c r="F29" s="2"/>
      <c r="X29" s="2"/>
      <c r="Y29" s="2"/>
    </row>
    <row r="30" spans="1:25" ht="16" customHeight="1">
      <c r="A30" s="107"/>
      <c r="B30" s="110"/>
      <c r="C30" s="107"/>
      <c r="D30" s="107" t="s">
        <v>23</v>
      </c>
      <c r="F30" s="2"/>
      <c r="X30" s="2"/>
      <c r="Y30" s="2"/>
    </row>
    <row r="31" spans="1:25" ht="16" customHeight="1">
      <c r="A31" s="107"/>
      <c r="B31" s="106"/>
      <c r="C31" s="107"/>
      <c r="D31" s="107" t="s">
        <v>189</v>
      </c>
      <c r="F31" s="2"/>
      <c r="X31" s="2"/>
      <c r="Y31" s="2"/>
    </row>
    <row r="32" spans="1:25" ht="16" customHeight="1">
      <c r="A32" s="107"/>
      <c r="B32" s="110" t="s">
        <v>24</v>
      </c>
      <c r="C32" s="107" t="s">
        <v>25</v>
      </c>
      <c r="E32" s="100"/>
      <c r="F32" s="101"/>
      <c r="G32" s="101"/>
      <c r="X32" s="2"/>
      <c r="Y32" s="2"/>
    </row>
    <row r="33" spans="1:25" ht="16" customHeight="1">
      <c r="A33" s="107"/>
      <c r="B33" s="106"/>
      <c r="C33" s="107"/>
      <c r="D33" s="107" t="s">
        <v>26</v>
      </c>
      <c r="W33" s="2"/>
      <c r="X33" s="2"/>
      <c r="Y33" s="2"/>
    </row>
    <row r="34" spans="1:25" ht="16" customHeight="1">
      <c r="A34" s="107"/>
      <c r="B34" s="106"/>
      <c r="C34" s="107"/>
      <c r="D34" s="107" t="s">
        <v>27</v>
      </c>
      <c r="W34" s="2"/>
      <c r="X34" s="2"/>
      <c r="Y34" s="2"/>
    </row>
    <row r="35" spans="1:25" ht="16" customHeight="1">
      <c r="B35" s="106"/>
      <c r="C35" s="107"/>
      <c r="D35" s="107" t="s">
        <v>28</v>
      </c>
      <c r="W35" s="2"/>
      <c r="X35" s="2"/>
      <c r="Y35" s="2"/>
    </row>
    <row r="36" spans="1:25" ht="16" customHeight="1">
      <c r="B36" s="106"/>
      <c r="C36" s="107"/>
      <c r="D36" s="107" t="s">
        <v>29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W36" s="2"/>
      <c r="X36" s="2"/>
      <c r="Y36" s="2"/>
    </row>
    <row r="37" spans="1:25" ht="16" customHeight="1">
      <c r="B37" s="106"/>
      <c r="C37" s="107"/>
      <c r="D37" s="107"/>
      <c r="W37" s="2"/>
      <c r="X37" s="2"/>
      <c r="Y37" s="2"/>
    </row>
    <row r="38" spans="1:25">
      <c r="B38" s="107" t="s">
        <v>30</v>
      </c>
    </row>
    <row r="39" spans="1:25">
      <c r="B39" s="107" t="s">
        <v>31</v>
      </c>
    </row>
    <row r="40" spans="1:25">
      <c r="B40" s="109" t="s">
        <v>15</v>
      </c>
      <c r="C40" s="107" t="s">
        <v>32</v>
      </c>
    </row>
    <row r="41" spans="1:25">
      <c r="B41" s="109" t="s">
        <v>18</v>
      </c>
      <c r="C41" s="107" t="s">
        <v>19</v>
      </c>
      <c r="F41" s="2"/>
    </row>
    <row r="42" spans="1:25">
      <c r="B42" s="106"/>
      <c r="C42" s="107"/>
      <c r="D42" s="107" t="s">
        <v>33</v>
      </c>
      <c r="F42" s="2"/>
    </row>
    <row r="43" spans="1:25">
      <c r="B43" s="109" t="s">
        <v>21</v>
      </c>
      <c r="C43" s="107" t="s">
        <v>22</v>
      </c>
      <c r="F43" s="2"/>
    </row>
    <row r="44" spans="1:25">
      <c r="B44" s="106"/>
      <c r="C44" s="107"/>
      <c r="D44" s="107" t="s">
        <v>34</v>
      </c>
      <c r="F44" s="2"/>
      <c r="I44" s="2"/>
      <c r="J44" s="111"/>
      <c r="K44" s="2"/>
      <c r="L44" s="111"/>
      <c r="M44" s="2"/>
      <c r="N44" s="2"/>
      <c r="O44" s="2"/>
      <c r="P44" s="111"/>
      <c r="U44" s="2"/>
      <c r="V44" s="2"/>
      <c r="W44" s="2"/>
      <c r="X44" s="2"/>
    </row>
    <row r="45" spans="1:25">
      <c r="B45" s="106"/>
      <c r="C45" s="107"/>
      <c r="D45" s="107" t="s">
        <v>35</v>
      </c>
      <c r="F45" s="2"/>
      <c r="I45" s="2"/>
      <c r="J45" s="111"/>
      <c r="K45" s="2"/>
      <c r="L45" s="111"/>
      <c r="M45" s="2"/>
      <c r="N45" s="2"/>
      <c r="O45" s="2"/>
      <c r="P45" s="111"/>
      <c r="U45" s="2"/>
      <c r="V45" s="2"/>
      <c r="W45" s="2"/>
      <c r="X45" s="2"/>
    </row>
    <row r="46" spans="1:25" ht="16">
      <c r="B46" s="106"/>
      <c r="C46" s="107"/>
      <c r="E46" s="100"/>
      <c r="F46" s="101"/>
      <c r="G46" s="101"/>
      <c r="I46" s="2"/>
      <c r="J46" s="111"/>
      <c r="K46" s="2"/>
      <c r="L46" s="111"/>
      <c r="M46" s="2"/>
      <c r="N46" s="2"/>
      <c r="O46" s="2"/>
      <c r="P46" s="111"/>
      <c r="U46" s="2"/>
      <c r="V46" s="2"/>
      <c r="W46" s="2"/>
      <c r="X46" s="2"/>
    </row>
    <row r="47" spans="1:25" ht="15" customHeight="1">
      <c r="B47" s="106"/>
      <c r="C47" s="107"/>
      <c r="D47" s="107"/>
      <c r="I47" s="2"/>
      <c r="J47" s="111"/>
      <c r="K47" s="2"/>
      <c r="L47" s="111"/>
      <c r="M47" s="2"/>
      <c r="N47" s="2"/>
      <c r="O47" s="2"/>
      <c r="P47" s="111"/>
      <c r="U47" s="2"/>
      <c r="V47" s="2"/>
      <c r="W47" s="2"/>
      <c r="X47" s="2"/>
    </row>
    <row r="48" spans="1:25">
      <c r="B48" s="106"/>
      <c r="C48" s="107"/>
      <c r="D48" s="107"/>
      <c r="H48" s="111"/>
      <c r="I48" s="2"/>
      <c r="J48" s="111"/>
      <c r="K48" s="2"/>
      <c r="L48" s="111"/>
      <c r="M48" s="2"/>
      <c r="N48" s="2"/>
      <c r="O48" s="2"/>
      <c r="P48" s="111"/>
      <c r="U48" s="2"/>
      <c r="V48" s="2"/>
      <c r="W48" s="2"/>
      <c r="X48" s="2"/>
    </row>
    <row r="49" spans="4:24">
      <c r="D49" s="112"/>
      <c r="E49" s="112"/>
      <c r="F49" s="2"/>
      <c r="G49" s="2"/>
      <c r="H49" s="111"/>
    </row>
    <row r="50" spans="4:24">
      <c r="D50" s="112"/>
      <c r="E50" s="112"/>
      <c r="F50" s="2"/>
      <c r="G50" s="2"/>
      <c r="H50" s="111"/>
    </row>
    <row r="51" spans="4:24">
      <c r="D51" s="112"/>
      <c r="E51" s="112"/>
      <c r="F51" s="2"/>
      <c r="G51" s="2"/>
      <c r="H51" s="111"/>
    </row>
    <row r="52" spans="4:24">
      <c r="D52" s="2"/>
      <c r="E52" s="2"/>
      <c r="F52" s="2"/>
      <c r="G52" s="2"/>
      <c r="H52" s="111"/>
    </row>
    <row r="63" spans="4:24">
      <c r="I63" s="2"/>
      <c r="J63" s="111"/>
      <c r="K63" s="2"/>
      <c r="L63" s="111"/>
      <c r="M63" s="2"/>
      <c r="N63" s="2"/>
      <c r="O63" s="2"/>
      <c r="P63" s="111"/>
      <c r="U63" s="2"/>
      <c r="V63" s="2"/>
      <c r="W63" s="2"/>
      <c r="X63" s="2"/>
    </row>
    <row r="64" spans="4:24">
      <c r="I64" s="2"/>
      <c r="J64" s="111"/>
      <c r="K64" s="2"/>
      <c r="L64" s="111"/>
      <c r="M64" s="2"/>
      <c r="N64" s="2"/>
      <c r="O64" s="2"/>
      <c r="P64" s="111"/>
      <c r="U64" s="2"/>
      <c r="V64" s="2"/>
      <c r="W64" s="2"/>
      <c r="X64" s="2"/>
    </row>
    <row r="67" spans="2:24" ht="23">
      <c r="B67" s="99"/>
      <c r="D67" s="112"/>
      <c r="E67" s="112"/>
      <c r="F67" s="2"/>
      <c r="G67" s="2"/>
      <c r="H67" s="111"/>
    </row>
    <row r="68" spans="2:24">
      <c r="D68" s="112"/>
      <c r="E68" s="112"/>
      <c r="F68" s="2"/>
      <c r="G68" s="2"/>
      <c r="H68" s="111"/>
    </row>
    <row r="72" spans="2:24">
      <c r="I72" s="2"/>
      <c r="J72" s="111"/>
      <c r="K72" s="2"/>
      <c r="L72" s="111"/>
      <c r="M72" s="2"/>
      <c r="N72" s="2"/>
      <c r="O72" s="2"/>
      <c r="P72" s="111"/>
      <c r="U72" s="2"/>
      <c r="V72" s="2"/>
      <c r="W72" s="2"/>
      <c r="X72" s="2"/>
    </row>
    <row r="76" spans="2:24">
      <c r="D76" s="112"/>
      <c r="E76" s="112"/>
      <c r="F76" s="2"/>
      <c r="G76" s="2"/>
      <c r="H76" s="111"/>
    </row>
  </sheetData>
  <sheetProtection selectLockedCells="1"/>
  <mergeCells count="12">
    <mergeCell ref="B11:D11"/>
    <mergeCell ref="B13:D13"/>
    <mergeCell ref="B14:D14"/>
    <mergeCell ref="B16:D16"/>
    <mergeCell ref="E11:H11"/>
    <mergeCell ref="E13:H13"/>
    <mergeCell ref="E14:H14"/>
    <mergeCell ref="E16:H16"/>
    <mergeCell ref="B15:D15"/>
    <mergeCell ref="E15:H15"/>
    <mergeCell ref="B12:D12"/>
    <mergeCell ref="E12:H12"/>
  </mergeCells>
  <phoneticPr fontId="1" type="noConversion"/>
  <dataValidations disablePrompts="1" count="1">
    <dataValidation type="list" allowBlank="1" showInputMessage="1" sqref="E76 E67:E68 E49:E51" xr:uid="{3485F64A-5D33-024D-B0DE-9E92A2BA6402}">
      <formula1>"Executive, Manager, Position, Assistant, Staff, Consultant, Vacancy"</formula1>
    </dataValidation>
  </dataValidations>
  <pageMargins left="0.7" right="0.7" top="0.75" bottom="0.75" header="0.3" footer="0.3"/>
  <pageSetup paperSize="9" orientation="portrait" r:id="rId1"/>
  <headerFooter>
    <oddHeader>&amp;CUTKAST</oddHeader>
    <oddFooter xml:space="preserve">&amp;CUTKAST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F3C4-48F1-4404-A13E-05001A717B4E}">
  <sheetPr codeName="Sheet1">
    <tabColor theme="8"/>
  </sheetPr>
  <dimension ref="B1:AU985"/>
  <sheetViews>
    <sheetView topLeftCell="A2" zoomScale="120" zoomScaleNormal="120" workbookViewId="0">
      <selection activeCell="Z30" sqref="Z30"/>
    </sheetView>
  </sheetViews>
  <sheetFormatPr baseColWidth="10" defaultColWidth="14.33203125" defaultRowHeight="12"/>
  <cols>
    <col min="1" max="1" width="3.33203125" style="9" customWidth="1"/>
    <col min="2" max="2" width="4.5" style="9" customWidth="1"/>
    <col min="3" max="3" width="3" style="9" customWidth="1"/>
    <col min="4" max="5" width="9.83203125" style="9" customWidth="1"/>
    <col min="6" max="6" width="11.5" style="10" customWidth="1"/>
    <col min="7" max="7" width="2.33203125" style="9" customWidth="1"/>
    <col min="8" max="8" width="8.1640625" style="9" customWidth="1"/>
    <col min="9" max="9" width="2.33203125" style="9" customWidth="1"/>
    <col min="10" max="10" width="8.83203125" style="9" customWidth="1"/>
    <col min="11" max="11" width="2.33203125" style="9" customWidth="1"/>
    <col min="12" max="12" width="9.1640625" style="9" customWidth="1"/>
    <col min="13" max="13" width="2.33203125" style="9" customWidth="1"/>
    <col min="14" max="14" width="8.1640625" style="9" customWidth="1"/>
    <col min="15" max="15" width="2.33203125" style="9" customWidth="1"/>
    <col min="16" max="16" width="10.5" style="9" customWidth="1"/>
    <col min="17" max="17" width="3" style="10" customWidth="1"/>
    <col min="18" max="18" width="9.33203125" style="9" customWidth="1"/>
    <col min="19" max="19" width="1.6640625" style="9" customWidth="1"/>
    <col min="20" max="20" width="8.83203125" style="9" customWidth="1"/>
    <col min="21" max="21" width="1.6640625" style="9" customWidth="1"/>
    <col min="22" max="22" width="9.83203125" style="9" customWidth="1"/>
    <col min="23" max="23" width="3.83203125" style="9" customWidth="1"/>
    <col min="24" max="24" width="14.33203125" style="9"/>
    <col min="25" max="25" width="17.6640625" style="9" customWidth="1"/>
    <col min="26" max="26" width="14.33203125" style="9"/>
    <col min="27" max="27" width="16.6640625" style="9" customWidth="1"/>
    <col min="28" max="16384" width="14.33203125" style="9"/>
  </cols>
  <sheetData>
    <row r="1" spans="2:27" ht="16" customHeight="1"/>
    <row r="2" spans="2:27" ht="40" customHeight="1">
      <c r="B2" s="63" t="s">
        <v>36</v>
      </c>
      <c r="Q2" s="9"/>
    </row>
    <row r="3" spans="2:27">
      <c r="Q3" s="9"/>
    </row>
    <row r="4" spans="2:27" ht="15" customHeight="1">
      <c r="F4" s="9"/>
      <c r="Q4" s="9"/>
    </row>
    <row r="5" spans="2:27" ht="15" customHeight="1">
      <c r="F5" s="9"/>
      <c r="Q5" s="9"/>
    </row>
    <row r="6" spans="2:27" ht="56" customHeight="1">
      <c r="C6" s="69"/>
      <c r="D6" s="85"/>
      <c r="E6" s="89"/>
      <c r="F6" s="89" t="s">
        <v>37</v>
      </c>
      <c r="G6" s="85"/>
      <c r="H6" s="86" t="s">
        <v>38</v>
      </c>
      <c r="I6" s="85"/>
      <c r="J6" s="86" t="s">
        <v>39</v>
      </c>
      <c r="K6" s="85"/>
      <c r="L6" s="86" t="s">
        <v>40</v>
      </c>
      <c r="M6" s="85"/>
      <c r="N6" s="86" t="s">
        <v>38</v>
      </c>
      <c r="O6" s="85"/>
      <c r="P6" s="86" t="s">
        <v>41</v>
      </c>
      <c r="Q6" s="72"/>
      <c r="X6" s="9" t="s">
        <v>42</v>
      </c>
    </row>
    <row r="7" spans="2:27" ht="5" customHeight="1">
      <c r="C7" s="70"/>
      <c r="D7" s="87"/>
      <c r="E7" s="87"/>
      <c r="F7" s="87"/>
      <c r="G7" s="87"/>
      <c r="H7" s="88"/>
      <c r="I7" s="87"/>
      <c r="J7" s="88"/>
      <c r="K7" s="87"/>
      <c r="L7" s="88"/>
      <c r="M7" s="87"/>
      <c r="N7" s="88"/>
      <c r="O7" s="87"/>
      <c r="P7" s="88"/>
      <c r="Q7" s="73"/>
    </row>
    <row r="8" spans="2:27" ht="15" customHeight="1">
      <c r="C8" s="70"/>
      <c r="D8" s="255" t="s">
        <v>43</v>
      </c>
      <c r="E8" s="263" t="s">
        <v>44</v>
      </c>
      <c r="F8" s="41" t="s">
        <v>45</v>
      </c>
      <c r="G8" s="75"/>
      <c r="H8" s="39">
        <v>1</v>
      </c>
      <c r="I8" s="75"/>
      <c r="J8" s="32">
        <f>'Sirkularitetsindeks (SI)'!AA9</f>
        <v>0.35714285714285715</v>
      </c>
      <c r="K8" s="75"/>
      <c r="L8" s="259">
        <f>SUMPRODUCT(H8:H12,J8:J12)</f>
        <v>0.5892857142857143</v>
      </c>
      <c r="M8" s="75"/>
      <c r="N8" s="266">
        <v>0.6</v>
      </c>
      <c r="O8" s="75"/>
      <c r="P8" s="269">
        <f>L8*N8+L15*N15+L21*N21</f>
        <v>0.57321428571428568</v>
      </c>
      <c r="Q8" s="73"/>
      <c r="W8" s="255" t="s">
        <v>43</v>
      </c>
      <c r="X8" s="23"/>
      <c r="Y8" s="24" t="s">
        <v>37</v>
      </c>
      <c r="Z8" s="30" t="s">
        <v>46</v>
      </c>
      <c r="AA8" s="30" t="s">
        <v>47</v>
      </c>
    </row>
    <row r="9" spans="2:27" ht="15" customHeight="1">
      <c r="C9" s="70"/>
      <c r="D9" s="256"/>
      <c r="E9" s="264"/>
      <c r="F9" s="42" t="s">
        <v>48</v>
      </c>
      <c r="G9" s="75"/>
      <c r="H9" s="38">
        <v>1</v>
      </c>
      <c r="I9" s="75"/>
      <c r="J9" s="33">
        <f>'Sirkularitetsindeks (SI)'!AA10</f>
        <v>8.9285714285714288E-2</v>
      </c>
      <c r="K9" s="75"/>
      <c r="L9" s="260"/>
      <c r="M9" s="75"/>
      <c r="N9" s="267"/>
      <c r="O9" s="75"/>
      <c r="P9" s="270"/>
      <c r="Q9" s="73"/>
      <c r="W9" s="256"/>
      <c r="X9" s="255" t="s">
        <v>44</v>
      </c>
      <c r="Y9" s="17" t="s">
        <v>45</v>
      </c>
      <c r="Z9" s="19">
        <f>SUM('Inndata - Bygning'!Q8:Q174)</f>
        <v>20000</v>
      </c>
      <c r="AA9" s="15">
        <f t="shared" ref="AA9:AA14" si="0">IFERROR(Z9/$Z$15,0)</f>
        <v>0.35714285714285715</v>
      </c>
    </row>
    <row r="10" spans="2:27" ht="15" customHeight="1">
      <c r="C10" s="70"/>
      <c r="D10" s="256"/>
      <c r="E10" s="264"/>
      <c r="F10" s="42" t="s">
        <v>49</v>
      </c>
      <c r="G10" s="75"/>
      <c r="H10" s="38">
        <v>0.35</v>
      </c>
      <c r="I10" s="75"/>
      <c r="J10" s="33">
        <f>'Sirkularitetsindeks (SI)'!AA11</f>
        <v>0</v>
      </c>
      <c r="K10" s="75"/>
      <c r="L10" s="260"/>
      <c r="M10" s="75"/>
      <c r="N10" s="267"/>
      <c r="O10" s="75"/>
      <c r="P10" s="270"/>
      <c r="Q10" s="73"/>
      <c r="W10" s="256"/>
      <c r="X10" s="256"/>
      <c r="Y10" s="17" t="s">
        <v>50</v>
      </c>
      <c r="Z10" s="19">
        <f>SUM('Inndata - Bygning'!R8:R174)</f>
        <v>5000</v>
      </c>
      <c r="AA10" s="15">
        <f t="shared" si="0"/>
        <v>8.9285714285714288E-2</v>
      </c>
    </row>
    <row r="11" spans="2:27" ht="15" customHeight="1">
      <c r="C11" s="70"/>
      <c r="D11" s="256"/>
      <c r="E11" s="264"/>
      <c r="F11" s="42" t="s">
        <v>51</v>
      </c>
      <c r="G11" s="75"/>
      <c r="H11" s="38">
        <v>0.5</v>
      </c>
      <c r="I11" s="75"/>
      <c r="J11" s="33">
        <f>'Sirkularitetsindeks (SI)'!AA12</f>
        <v>0.2857142857142857</v>
      </c>
      <c r="K11" s="75"/>
      <c r="L11" s="260"/>
      <c r="M11" s="75"/>
      <c r="N11" s="267"/>
      <c r="O11" s="75"/>
      <c r="P11" s="270"/>
      <c r="Q11" s="73"/>
      <c r="W11" s="256"/>
      <c r="X11" s="256"/>
      <c r="Y11" s="17" t="s">
        <v>49</v>
      </c>
      <c r="Z11" s="19">
        <f>SUM('Inndata - Bygning'!S8:S174)</f>
        <v>0</v>
      </c>
      <c r="AA11" s="15">
        <f t="shared" si="0"/>
        <v>0</v>
      </c>
    </row>
    <row r="12" spans="2:27" ht="15" customHeight="1">
      <c r="C12" s="70"/>
      <c r="D12" s="257"/>
      <c r="E12" s="265"/>
      <c r="F12" s="43" t="s">
        <v>52</v>
      </c>
      <c r="G12" s="75"/>
      <c r="H12" s="40">
        <v>0</v>
      </c>
      <c r="I12" s="75"/>
      <c r="J12" s="34">
        <f>'Sirkularitetsindeks (SI)'!AA14+'Sirkularitetsindeks (SI)'!AA13</f>
        <v>0.26785714285714285</v>
      </c>
      <c r="K12" s="75"/>
      <c r="L12" s="261"/>
      <c r="M12" s="75"/>
      <c r="N12" s="268"/>
      <c r="O12" s="75"/>
      <c r="P12" s="270"/>
      <c r="Q12" s="73"/>
      <c r="W12" s="256"/>
      <c r="X12" s="256"/>
      <c r="Y12" s="17" t="s">
        <v>51</v>
      </c>
      <c r="Z12" s="19">
        <f>SUM('Inndata - Bygning'!T8:T174)</f>
        <v>16000</v>
      </c>
      <c r="AA12" s="15">
        <f t="shared" si="0"/>
        <v>0.2857142857142857</v>
      </c>
    </row>
    <row r="13" spans="2:27" ht="15" customHeight="1">
      <c r="C13" s="70"/>
      <c r="D13" s="74"/>
      <c r="E13" s="272"/>
      <c r="F13" s="272"/>
      <c r="G13" s="75"/>
      <c r="H13" s="76"/>
      <c r="I13" s="77"/>
      <c r="J13" s="78"/>
      <c r="K13" s="75"/>
      <c r="L13" s="79"/>
      <c r="M13" s="75"/>
      <c r="N13" s="79"/>
      <c r="O13" s="75"/>
      <c r="P13" s="270"/>
      <c r="Q13" s="73"/>
      <c r="W13" s="256"/>
      <c r="X13" s="256"/>
      <c r="Y13" s="17" t="s">
        <v>53</v>
      </c>
      <c r="Z13" s="19">
        <f>SUM('Inndata - Bygning'!U8:U174)</f>
        <v>3999.9999999999991</v>
      </c>
      <c r="AA13" s="15">
        <f t="shared" si="0"/>
        <v>7.1428571428571411E-2</v>
      </c>
    </row>
    <row r="14" spans="2:27" ht="15" customHeight="1">
      <c r="C14" s="70"/>
      <c r="D14" s="74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270"/>
      <c r="Q14" s="73"/>
      <c r="W14" s="256"/>
      <c r="X14" s="256"/>
      <c r="Y14" s="17" t="s">
        <v>52</v>
      </c>
      <c r="Z14" s="19">
        <f>SUM('Inndata - Bygning'!V8:V174)</f>
        <v>11000</v>
      </c>
      <c r="AA14" s="15">
        <f t="shared" si="0"/>
        <v>0.19642857142857142</v>
      </c>
    </row>
    <row r="15" spans="2:27" ht="15" customHeight="1">
      <c r="C15" s="70"/>
      <c r="D15" s="255" t="s">
        <v>43</v>
      </c>
      <c r="E15" s="263" t="s">
        <v>54</v>
      </c>
      <c r="F15" s="41" t="s">
        <v>45</v>
      </c>
      <c r="G15" s="75"/>
      <c r="H15" s="39">
        <v>1</v>
      </c>
      <c r="I15" s="75"/>
      <c r="J15" s="35">
        <f>'Sirkularitetsindeks (SI)'!AA18</f>
        <v>0</v>
      </c>
      <c r="K15" s="75"/>
      <c r="L15" s="259">
        <f>SUMPRODUCT(H15:H18,J15:J18)</f>
        <v>0</v>
      </c>
      <c r="M15" s="75"/>
      <c r="N15" s="266">
        <v>0.1</v>
      </c>
      <c r="O15" s="75"/>
      <c r="P15" s="270"/>
      <c r="Q15" s="73"/>
      <c r="W15" s="256"/>
      <c r="X15" s="257"/>
      <c r="Y15" s="28" t="s">
        <v>55</v>
      </c>
      <c r="Z15" s="26">
        <f>SUM('Inndata - Bygning'!F8:F174)</f>
        <v>56000</v>
      </c>
      <c r="AA15" s="22">
        <f>SUM(AA9:AA14)</f>
        <v>1</v>
      </c>
    </row>
    <row r="16" spans="2:27" ht="15" customHeight="1">
      <c r="C16" s="70"/>
      <c r="D16" s="256"/>
      <c r="E16" s="264"/>
      <c r="F16" s="42" t="s">
        <v>48</v>
      </c>
      <c r="G16" s="75"/>
      <c r="H16" s="38">
        <v>1</v>
      </c>
      <c r="I16" s="75"/>
      <c r="J16" s="36">
        <f>'Sirkularitetsindeks (SI)'!AA19</f>
        <v>0</v>
      </c>
      <c r="K16" s="75"/>
      <c r="L16" s="260"/>
      <c r="M16" s="75"/>
      <c r="N16" s="267"/>
      <c r="O16" s="75"/>
      <c r="P16" s="270"/>
      <c r="Q16" s="73"/>
      <c r="W16" s="256"/>
      <c r="AA16" s="51" t="str">
        <f>IF(OR(AA15&lt;100%,AA15&gt;200%),"Sum kan ikke være over 100%","")</f>
        <v/>
      </c>
    </row>
    <row r="17" spans="3:39" ht="15" customHeight="1">
      <c r="C17" s="70"/>
      <c r="D17" s="256"/>
      <c r="E17" s="264"/>
      <c r="F17" s="42" t="s">
        <v>51</v>
      </c>
      <c r="G17" s="75"/>
      <c r="H17" s="38">
        <v>0.5</v>
      </c>
      <c r="I17" s="75"/>
      <c r="J17" s="36">
        <f>'Sirkularitetsindeks (SI)'!AA20</f>
        <v>0</v>
      </c>
      <c r="K17" s="75"/>
      <c r="L17" s="260"/>
      <c r="M17" s="75"/>
      <c r="N17" s="267"/>
      <c r="O17" s="75"/>
      <c r="P17" s="270"/>
      <c r="Q17" s="81"/>
      <c r="W17" s="256"/>
      <c r="X17" s="29"/>
      <c r="Y17" s="30" t="s">
        <v>37</v>
      </c>
      <c r="Z17" s="30" t="s">
        <v>46</v>
      </c>
      <c r="AA17" s="25" t="s">
        <v>47</v>
      </c>
    </row>
    <row r="18" spans="3:39" ht="15" customHeight="1">
      <c r="C18" s="70"/>
      <c r="D18" s="257"/>
      <c r="E18" s="265"/>
      <c r="F18" s="43" t="s">
        <v>52</v>
      </c>
      <c r="G18" s="75"/>
      <c r="H18" s="40">
        <v>0</v>
      </c>
      <c r="I18" s="75"/>
      <c r="J18" s="37">
        <f>'Sirkularitetsindeks (SI)'!AA22+'Sirkularitetsindeks (SI)'!AA21</f>
        <v>1</v>
      </c>
      <c r="K18" s="75"/>
      <c r="L18" s="261"/>
      <c r="M18" s="75"/>
      <c r="N18" s="268"/>
      <c r="O18" s="75"/>
      <c r="P18" s="270"/>
      <c r="Q18" s="81"/>
      <c r="W18" s="256"/>
      <c r="X18" s="255" t="s">
        <v>54</v>
      </c>
      <c r="Y18" s="17" t="s">
        <v>45</v>
      </c>
      <c r="Z18" s="19">
        <f>SUM('Inndata - Fyllmasser'!L8:L48)</f>
        <v>0</v>
      </c>
      <c r="AA18" s="44">
        <f>IFERROR(Z18/'Sirkularitetsindeks (SI)'!$Z$23,0)</f>
        <v>0</v>
      </c>
    </row>
    <row r="19" spans="3:39" ht="15" customHeight="1">
      <c r="C19" s="70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270"/>
      <c r="Q19" s="73"/>
      <c r="W19" s="256"/>
      <c r="X19" s="256"/>
      <c r="Y19" s="17" t="s">
        <v>50</v>
      </c>
      <c r="Z19" s="19">
        <f>SUM('Inndata - Fyllmasser'!M8:M48)</f>
        <v>0</v>
      </c>
      <c r="AA19" s="44">
        <f>IFERROR(Z19/'Sirkularitetsindeks (SI)'!$Z$23,0)</f>
        <v>0</v>
      </c>
    </row>
    <row r="20" spans="3:39" ht="15" customHeight="1">
      <c r="C20" s="70"/>
      <c r="D20" s="74"/>
      <c r="E20" s="262"/>
      <c r="F20" s="262"/>
      <c r="G20" s="75"/>
      <c r="H20" s="76"/>
      <c r="I20" s="77"/>
      <c r="J20" s="78"/>
      <c r="K20" s="75"/>
      <c r="L20" s="79"/>
      <c r="M20" s="75"/>
      <c r="N20" s="79"/>
      <c r="O20" s="75"/>
      <c r="P20" s="270"/>
      <c r="Q20" s="73"/>
      <c r="W20" s="256"/>
      <c r="X20" s="256"/>
      <c r="Y20" s="17" t="s">
        <v>51</v>
      </c>
      <c r="Z20" s="19">
        <f>SUM('Inndata - Fyllmasser'!N8:N48)</f>
        <v>0</v>
      </c>
      <c r="AA20" s="44">
        <f>IFERROR(Z20/'Sirkularitetsindeks (SI)'!$Z$23,0)</f>
        <v>0</v>
      </c>
    </row>
    <row r="21" spans="3:39" ht="15" customHeight="1">
      <c r="C21" s="70"/>
      <c r="D21" s="255" t="s">
        <v>56</v>
      </c>
      <c r="E21" s="263" t="s">
        <v>44</v>
      </c>
      <c r="F21" s="41" t="s">
        <v>57</v>
      </c>
      <c r="G21" s="75"/>
      <c r="H21" s="39">
        <f>2/3</f>
        <v>0.66666666666666663</v>
      </c>
      <c r="I21" s="75"/>
      <c r="J21" s="35">
        <f>'Sirkularitetsindeks (SI)'!AA27</f>
        <v>0.625</v>
      </c>
      <c r="K21" s="75"/>
      <c r="L21" s="259">
        <f>SUMPRODUCT(H21:H23,J21:J23)</f>
        <v>0.7321428571428571</v>
      </c>
      <c r="M21" s="75"/>
      <c r="N21" s="266">
        <v>0.3</v>
      </c>
      <c r="O21" s="75"/>
      <c r="P21" s="270"/>
      <c r="Q21" s="73"/>
      <c r="W21" s="256"/>
      <c r="X21" s="256"/>
      <c r="Y21" s="17" t="s">
        <v>53</v>
      </c>
      <c r="Z21" s="19">
        <f>SUM('Inndata - Fyllmasser'!O8:O48)</f>
        <v>0</v>
      </c>
      <c r="AA21" s="44">
        <f>IFERROR(Z21/'Sirkularitetsindeks (SI)'!$Z$23,0)</f>
        <v>0</v>
      </c>
    </row>
    <row r="22" spans="3:39" ht="15" customHeight="1">
      <c r="C22" s="70"/>
      <c r="D22" s="256"/>
      <c r="E22" s="264"/>
      <c r="F22" s="42" t="s">
        <v>58</v>
      </c>
      <c r="G22" s="75"/>
      <c r="H22" s="38">
        <f>1/3</f>
        <v>0.33333333333333331</v>
      </c>
      <c r="I22" s="75"/>
      <c r="J22" s="36">
        <f>'Sirkularitetsindeks (SI)'!AA28</f>
        <v>0.9464285714285714</v>
      </c>
      <c r="K22" s="75"/>
      <c r="L22" s="260"/>
      <c r="M22" s="75"/>
      <c r="N22" s="267"/>
      <c r="O22" s="75"/>
      <c r="P22" s="270"/>
      <c r="Q22" s="73"/>
      <c r="W22" s="256"/>
      <c r="X22" s="256"/>
      <c r="Y22" s="17" t="s">
        <v>52</v>
      </c>
      <c r="Z22" s="19">
        <f>SUM('Inndata - Fyllmasser'!P8:P48)</f>
        <v>40000</v>
      </c>
      <c r="AA22" s="44">
        <f>IFERROR(Z22/'Sirkularitetsindeks (SI)'!$Z$23,0)</f>
        <v>1</v>
      </c>
    </row>
    <row r="23" spans="3:39" ht="15" customHeight="1">
      <c r="C23" s="70"/>
      <c r="D23" s="257"/>
      <c r="E23" s="265"/>
      <c r="F23" s="43" t="s">
        <v>59</v>
      </c>
      <c r="G23" s="75"/>
      <c r="H23" s="40">
        <v>0</v>
      </c>
      <c r="I23" s="75"/>
      <c r="J23" s="37">
        <f>'Sirkularitetsindeks (SI)'!AA29+'Sirkularitetsindeks (SI)'!AA30</f>
        <v>5.3571428571428568E-2</v>
      </c>
      <c r="K23" s="75"/>
      <c r="L23" s="261"/>
      <c r="M23" s="75"/>
      <c r="N23" s="268"/>
      <c r="O23" s="75"/>
      <c r="P23" s="271"/>
      <c r="Q23" s="82"/>
      <c r="R23" s="10"/>
      <c r="W23" s="257"/>
      <c r="X23" s="257"/>
      <c r="Y23" s="45" t="s">
        <v>55</v>
      </c>
      <c r="Z23" s="46">
        <f>SUM('Inndata - Fyllmasser'!F8:F48)</f>
        <v>40000</v>
      </c>
      <c r="AA23" s="47">
        <f>SUM(AA18:AA22)</f>
        <v>1</v>
      </c>
    </row>
    <row r="24" spans="3:39" ht="22" customHeight="1">
      <c r="C24" s="71"/>
      <c r="D24" s="80"/>
      <c r="E24" s="84" t="s">
        <v>60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3"/>
      <c r="AA24" s="51" t="str">
        <f>IF(OR(AA23&lt;100%,AA23&gt;200%),"Sum kan ikke være over 100%","")</f>
        <v/>
      </c>
    </row>
    <row r="25" spans="3:39" ht="15" customHeight="1">
      <c r="F25" s="9"/>
      <c r="Q25" s="9"/>
      <c r="X25" s="9" t="s">
        <v>61</v>
      </c>
      <c r="AD25" s="10"/>
      <c r="AF25" s="10"/>
    </row>
    <row r="26" spans="3:39" ht="15" customHeight="1">
      <c r="D26" s="11"/>
      <c r="E26" s="258"/>
      <c r="F26" s="258"/>
      <c r="H26" s="48"/>
      <c r="I26" s="49"/>
      <c r="J26" s="50"/>
      <c r="M26" s="10"/>
      <c r="N26" s="10"/>
      <c r="Q26" s="9"/>
      <c r="W26" s="255" t="s">
        <v>56</v>
      </c>
      <c r="X26" s="29"/>
      <c r="Y26" s="24" t="s">
        <v>37</v>
      </c>
      <c r="Z26" s="31" t="s">
        <v>46</v>
      </c>
      <c r="AA26" s="30" t="s">
        <v>47</v>
      </c>
    </row>
    <row r="27" spans="3:39" ht="15" customHeight="1">
      <c r="F27" s="9"/>
      <c r="H27" s="12"/>
      <c r="Q27" s="9"/>
      <c r="W27" s="256"/>
      <c r="X27" s="255" t="s">
        <v>44</v>
      </c>
      <c r="Y27" s="16" t="s">
        <v>57</v>
      </c>
      <c r="Z27" s="18">
        <f>SUM('Inndata - Bygning'!X8:X174)</f>
        <v>35000</v>
      </c>
      <c r="AA27" s="20">
        <f>IFERROR(Z27/$Z$15,0)</f>
        <v>0.625</v>
      </c>
    </row>
    <row r="28" spans="3:39" ht="15" customHeight="1">
      <c r="F28" s="9"/>
      <c r="H28" s="12"/>
      <c r="Q28" s="9"/>
      <c r="W28" s="256"/>
      <c r="X28" s="256"/>
      <c r="Y28" s="17" t="s">
        <v>62</v>
      </c>
      <c r="Z28" s="19">
        <f>SUM('Inndata - Bygning'!Z8:Z174)</f>
        <v>53000</v>
      </c>
      <c r="AA28" s="15">
        <f>IFERROR(Z28/$Z$15,0)</f>
        <v>0.9464285714285714</v>
      </c>
      <c r="AM28" s="12"/>
    </row>
    <row r="29" spans="3:39" ht="15" customHeight="1">
      <c r="F29" s="9"/>
      <c r="H29" s="12"/>
      <c r="Q29" s="9"/>
      <c r="W29" s="256"/>
      <c r="X29" s="256"/>
      <c r="Y29" s="17" t="s">
        <v>63</v>
      </c>
      <c r="Z29" s="19">
        <f>SUM('Inndata - Bygning'!AA8:AA174)</f>
        <v>3000</v>
      </c>
      <c r="AA29" s="15">
        <f>IFERROR(Z29/$Z$15,0)</f>
        <v>5.3571428571428568E-2</v>
      </c>
      <c r="AM29" s="12"/>
    </row>
    <row r="30" spans="3:39" ht="15" customHeight="1">
      <c r="F30" s="9"/>
      <c r="G30" s="12"/>
      <c r="H30" s="12"/>
      <c r="Q30" s="9"/>
      <c r="W30" s="256"/>
      <c r="X30" s="256"/>
      <c r="Y30" s="17" t="s">
        <v>59</v>
      </c>
      <c r="Z30" s="19">
        <f>SUM('Inndata - Bygning'!Y8:Y174)</f>
        <v>0</v>
      </c>
      <c r="AA30" s="15">
        <f>IFERROR(Z30/$Z$15,0)</f>
        <v>0</v>
      </c>
      <c r="AM30" s="12"/>
    </row>
    <row r="31" spans="3:39" ht="15" customHeight="1">
      <c r="F31" s="9"/>
      <c r="Q31" s="9"/>
      <c r="W31" s="257"/>
      <c r="X31" s="257"/>
      <c r="Y31" s="28" t="s">
        <v>55</v>
      </c>
      <c r="Z31" s="27">
        <f>SUM(Z27:Z30)</f>
        <v>91000</v>
      </c>
      <c r="AA31" s="21">
        <f>SUM(AA27:AA30)</f>
        <v>1.625</v>
      </c>
      <c r="AM31" s="12"/>
    </row>
    <row r="32" spans="3:39" ht="15" customHeight="1">
      <c r="F32" s="9"/>
      <c r="Q32" s="9"/>
      <c r="AL32" s="51" t="str">
        <f>IF(OR(AA31&lt;100%,AA31&gt;200%),"Sum må være 100-200%","")</f>
        <v/>
      </c>
      <c r="AM32" s="12"/>
    </row>
    <row r="33" spans="3:28" ht="15" customHeight="1">
      <c r="F33" s="9"/>
      <c r="Q33" s="9"/>
    </row>
    <row r="34" spans="3:28" ht="15" customHeight="1">
      <c r="F34" s="9"/>
      <c r="Q34" s="9"/>
    </row>
    <row r="35" spans="3:28" ht="15" customHeight="1">
      <c r="C35" s="13"/>
      <c r="F35" s="9"/>
      <c r="Q35" s="9"/>
      <c r="X35" s="4" t="s">
        <v>64</v>
      </c>
      <c r="Z35" s="10"/>
    </row>
    <row r="36" spans="3:28" ht="23" customHeight="1">
      <c r="C36" s="13"/>
      <c r="F36" s="9"/>
      <c r="Q36" s="9"/>
    </row>
    <row r="37" spans="3:28" ht="15" customHeight="1">
      <c r="C37" s="13"/>
      <c r="F37" s="9"/>
      <c r="Q37" s="9"/>
      <c r="X37" s="54" t="s">
        <v>65</v>
      </c>
      <c r="Y37" s="54" t="s">
        <v>66</v>
      </c>
      <c r="Z37" s="54" t="s">
        <v>7</v>
      </c>
      <c r="AB37" s="1"/>
    </row>
    <row r="38" spans="3:28" ht="15" customHeight="1">
      <c r="C38" s="13"/>
      <c r="F38" s="9"/>
      <c r="Q38" s="9"/>
      <c r="X38" s="55" t="str">
        <f>'Om verktøyet'!$E$11</f>
        <v>Fyll inn</v>
      </c>
      <c r="Y38" s="64">
        <f>SIRKindeks</f>
        <v>0.57321428571428568</v>
      </c>
      <c r="Z38" s="57">
        <v>2022</v>
      </c>
      <c r="AB38" s="1"/>
    </row>
    <row r="39" spans="3:28" ht="15" customHeight="1">
      <c r="F39" s="9"/>
      <c r="Q39" s="9"/>
      <c r="X39" s="55"/>
      <c r="Y39" s="65"/>
      <c r="Z39" s="57"/>
      <c r="AB39" s="1"/>
    </row>
    <row r="40" spans="3:28" ht="15" customHeight="1">
      <c r="F40" s="9"/>
      <c r="Q40" s="9"/>
      <c r="X40" s="55"/>
      <c r="Y40" s="65"/>
      <c r="Z40" s="57"/>
      <c r="AB40" s="1"/>
    </row>
    <row r="41" spans="3:28" ht="15" customHeight="1">
      <c r="F41" s="9"/>
      <c r="Q41" s="9"/>
      <c r="X41" s="56"/>
      <c r="Y41" s="66"/>
      <c r="Z41" s="58"/>
      <c r="AB41" s="1"/>
    </row>
    <row r="42" spans="3:28" ht="15" customHeight="1">
      <c r="F42" s="9"/>
      <c r="Q42" s="9"/>
      <c r="AA42" s="1"/>
      <c r="AB42" s="1"/>
    </row>
    <row r="43" spans="3:28" ht="15" customHeight="1">
      <c r="F43" s="9"/>
      <c r="Q43" s="9"/>
      <c r="AA43" s="1"/>
      <c r="AB43" s="1"/>
    </row>
    <row r="44" spans="3:28" ht="15" customHeight="1">
      <c r="F44" s="9"/>
      <c r="Q44" s="9"/>
      <c r="X44" s="4" t="s">
        <v>36</v>
      </c>
      <c r="Y44" s="1"/>
      <c r="Z44" s="1"/>
      <c r="AA44" s="1"/>
      <c r="AB44" s="1"/>
    </row>
    <row r="45" spans="3:28" ht="15" customHeight="1">
      <c r="F45" s="9"/>
      <c r="Q45" s="9"/>
      <c r="X45" s="1"/>
      <c r="Y45" s="1"/>
      <c r="Z45" s="1"/>
      <c r="AA45" s="1"/>
      <c r="AB45" s="1"/>
    </row>
    <row r="46" spans="3:28" ht="30" customHeight="1">
      <c r="F46" s="9"/>
      <c r="Q46" s="9"/>
      <c r="X46" s="61" t="s">
        <v>67</v>
      </c>
      <c r="Y46" s="118" t="s">
        <v>68</v>
      </c>
      <c r="Z46" s="115" t="s">
        <v>69</v>
      </c>
      <c r="AA46" s="62" t="s">
        <v>70</v>
      </c>
      <c r="AB46" s="1"/>
    </row>
    <row r="47" spans="3:28" ht="15" customHeight="1">
      <c r="F47" s="9"/>
      <c r="Q47" s="9"/>
      <c r="X47" s="59">
        <v>2020</v>
      </c>
      <c r="Y47" s="119">
        <v>0</v>
      </c>
      <c r="Z47" s="116">
        <v>0.5</v>
      </c>
      <c r="AA47" s="67">
        <v>0.5</v>
      </c>
      <c r="AB47" s="1"/>
    </row>
    <row r="48" spans="3:28" ht="15" customHeight="1">
      <c r="F48" s="9"/>
      <c r="Q48" s="9"/>
      <c r="X48" s="59">
        <v>2030</v>
      </c>
      <c r="Y48" s="120">
        <v>0.5</v>
      </c>
      <c r="Z48" s="116">
        <v>0.22500000000000001</v>
      </c>
      <c r="AA48" s="67">
        <v>0.27500000000000002</v>
      </c>
      <c r="AB48" s="1"/>
    </row>
    <row r="49" spans="6:44" ht="15" customHeight="1">
      <c r="F49" s="9"/>
      <c r="Q49" s="9"/>
      <c r="X49" s="59">
        <v>2040</v>
      </c>
      <c r="Y49" s="120">
        <v>0.72499999999999998</v>
      </c>
      <c r="Z49" s="116">
        <v>0.113</v>
      </c>
      <c r="AA49" s="67">
        <v>0.16200000000000001</v>
      </c>
      <c r="AB49" s="1"/>
    </row>
    <row r="50" spans="6:44" ht="15" customHeight="1">
      <c r="F50" s="9"/>
      <c r="Q50" s="9"/>
      <c r="U50" s="10"/>
      <c r="X50" s="60">
        <v>2050</v>
      </c>
      <c r="Y50" s="121">
        <v>0.95</v>
      </c>
      <c r="Z50" s="117">
        <v>0</v>
      </c>
      <c r="AA50" s="68">
        <v>0.05</v>
      </c>
      <c r="AB50" s="1"/>
    </row>
    <row r="51" spans="6:44" ht="15" customHeight="1">
      <c r="F51" s="9"/>
      <c r="Q51" s="9"/>
      <c r="AB51" s="1"/>
    </row>
    <row r="52" spans="6:44" ht="15" customHeight="1">
      <c r="F52" s="9"/>
      <c r="Q52" s="9"/>
      <c r="AB52" s="1"/>
    </row>
    <row r="53" spans="6:44" ht="15" customHeight="1">
      <c r="F53" s="9"/>
      <c r="Q53" s="9"/>
      <c r="AB53" s="1"/>
    </row>
    <row r="54" spans="6:44" ht="13">
      <c r="F54" s="9"/>
      <c r="Q54" s="9"/>
      <c r="AB54" s="1"/>
    </row>
    <row r="55" spans="6:44">
      <c r="F55" s="9"/>
      <c r="Q55" s="9"/>
    </row>
    <row r="56" spans="6:44">
      <c r="F56" s="9"/>
      <c r="Q56" s="9"/>
    </row>
    <row r="57" spans="6:44">
      <c r="F57" s="9"/>
      <c r="Q57" s="9"/>
    </row>
    <row r="58" spans="6:44">
      <c r="F58" s="9"/>
      <c r="Q58" s="9"/>
    </row>
    <row r="59" spans="6:44">
      <c r="F59" s="9"/>
      <c r="Q59" s="9"/>
    </row>
    <row r="60" spans="6:44">
      <c r="F60" s="9"/>
      <c r="Q60" s="9"/>
    </row>
    <row r="61" spans="6:44">
      <c r="F61" s="9"/>
      <c r="Q61" s="9"/>
    </row>
    <row r="62" spans="6:44">
      <c r="F62" s="9"/>
      <c r="Q62" s="9"/>
    </row>
    <row r="63" spans="6:44">
      <c r="F63" s="9"/>
      <c r="Q63" s="9"/>
      <c r="AR63" s="10"/>
    </row>
    <row r="64" spans="6:44">
      <c r="F64" s="9"/>
      <c r="Q64" s="9"/>
      <c r="AR64" s="10"/>
    </row>
    <row r="65" spans="6:47">
      <c r="F65" s="9"/>
      <c r="Q65" s="9"/>
      <c r="AO65" s="13"/>
      <c r="AP65" s="13"/>
      <c r="AQ65" s="13"/>
      <c r="AR65" s="13"/>
      <c r="AS65" s="13"/>
      <c r="AU65" s="14"/>
    </row>
    <row r="66" spans="6:47">
      <c r="F66" s="9"/>
      <c r="Q66" s="9"/>
      <c r="AL66" s="10"/>
      <c r="AN66" s="10"/>
      <c r="AP66" s="10"/>
      <c r="AR66" s="10"/>
    </row>
    <row r="67" spans="6:47">
      <c r="F67" s="9"/>
      <c r="Q67" s="9"/>
      <c r="AL67" s="10"/>
      <c r="AN67" s="10"/>
      <c r="AP67" s="10"/>
      <c r="AR67" s="10"/>
    </row>
    <row r="68" spans="6:47">
      <c r="F68" s="9"/>
      <c r="Q68" s="9"/>
      <c r="AB68" s="52"/>
      <c r="AL68" s="10"/>
      <c r="AN68" s="10"/>
      <c r="AP68" s="10"/>
      <c r="AR68" s="10"/>
    </row>
    <row r="69" spans="6:47">
      <c r="K69" s="10"/>
      <c r="M69" s="10"/>
      <c r="O69" s="10"/>
      <c r="AB69" s="53"/>
      <c r="AL69" s="10"/>
      <c r="AN69" s="10"/>
      <c r="AP69" s="10"/>
      <c r="AR69" s="10"/>
    </row>
    <row r="70" spans="6:47">
      <c r="K70" s="10"/>
      <c r="M70" s="10"/>
      <c r="O70" s="10"/>
      <c r="AB70" s="53"/>
      <c r="AL70" s="10"/>
      <c r="AN70" s="10"/>
      <c r="AP70" s="10"/>
      <c r="AR70" s="10"/>
    </row>
    <row r="71" spans="6:47">
      <c r="K71" s="10"/>
      <c r="M71" s="10"/>
      <c r="O71" s="10"/>
      <c r="AB71" s="53"/>
      <c r="AL71" s="10"/>
      <c r="AN71" s="10"/>
      <c r="AP71" s="10"/>
      <c r="AR71" s="10"/>
    </row>
    <row r="72" spans="6:47">
      <c r="K72" s="10"/>
      <c r="M72" s="10"/>
      <c r="O72" s="10"/>
      <c r="AB72" s="53"/>
      <c r="AL72" s="10"/>
      <c r="AN72" s="10"/>
      <c r="AP72" s="10"/>
      <c r="AR72" s="10"/>
    </row>
    <row r="73" spans="6:47">
      <c r="K73" s="10"/>
      <c r="M73" s="10"/>
      <c r="O73" s="10"/>
      <c r="Z73" s="10"/>
      <c r="AL73" s="10"/>
      <c r="AN73" s="10"/>
      <c r="AP73" s="10"/>
      <c r="AR73" s="10"/>
    </row>
    <row r="74" spans="6:47">
      <c r="K74" s="10"/>
      <c r="M74" s="10"/>
      <c r="O74" s="10"/>
      <c r="Z74" s="10"/>
      <c r="AL74" s="10"/>
      <c r="AR74" s="10"/>
    </row>
    <row r="75" spans="6:47">
      <c r="K75" s="10"/>
      <c r="M75" s="10"/>
      <c r="O75" s="10"/>
      <c r="Z75" s="10"/>
      <c r="AL75" s="10"/>
      <c r="AR75" s="10"/>
    </row>
    <row r="76" spans="6:47">
      <c r="K76" s="10"/>
      <c r="M76" s="10"/>
      <c r="O76" s="10"/>
      <c r="Z76" s="10"/>
      <c r="AL76" s="10"/>
      <c r="AR76" s="10"/>
    </row>
    <row r="77" spans="6:47">
      <c r="K77" s="10"/>
      <c r="M77" s="10"/>
      <c r="O77" s="10"/>
      <c r="Z77" s="10"/>
      <c r="AL77" s="10"/>
      <c r="AR77" s="10"/>
    </row>
    <row r="78" spans="6:47">
      <c r="K78" s="10"/>
      <c r="M78" s="10"/>
      <c r="O78" s="10"/>
      <c r="Z78" s="10"/>
      <c r="AL78" s="10"/>
      <c r="AR78" s="10"/>
    </row>
    <row r="79" spans="6:47">
      <c r="K79" s="10"/>
      <c r="M79" s="10"/>
      <c r="O79" s="10"/>
      <c r="Z79" s="10"/>
      <c r="AL79" s="10"/>
      <c r="AN79" s="10"/>
      <c r="AP79" s="10"/>
      <c r="AR79" s="10"/>
    </row>
    <row r="80" spans="6:47">
      <c r="K80" s="10"/>
      <c r="M80" s="10"/>
      <c r="O80" s="10"/>
      <c r="AL80" s="10"/>
      <c r="AN80" s="10"/>
      <c r="AP80" s="10"/>
      <c r="AR80" s="10"/>
    </row>
    <row r="81" spans="11:44">
      <c r="K81" s="10"/>
      <c r="M81" s="10"/>
      <c r="O81" s="10"/>
      <c r="AL81" s="10"/>
      <c r="AN81" s="10"/>
      <c r="AP81" s="10"/>
      <c r="AR81" s="10"/>
    </row>
    <row r="82" spans="11:44">
      <c r="K82" s="10"/>
      <c r="M82" s="10"/>
      <c r="O82" s="10"/>
      <c r="AL82" s="10"/>
      <c r="AN82" s="10"/>
      <c r="AP82" s="10"/>
      <c r="AR82" s="10"/>
    </row>
    <row r="83" spans="11:44">
      <c r="K83" s="10"/>
      <c r="M83" s="10"/>
      <c r="O83" s="10"/>
      <c r="AL83" s="10"/>
      <c r="AN83" s="10"/>
      <c r="AP83" s="10"/>
      <c r="AR83" s="10"/>
    </row>
    <row r="84" spans="11:44">
      <c r="K84" s="10"/>
      <c r="M84" s="10"/>
      <c r="O84" s="10"/>
    </row>
    <row r="85" spans="11:44">
      <c r="K85" s="10"/>
      <c r="M85" s="10"/>
      <c r="O85" s="10"/>
    </row>
    <row r="86" spans="11:44">
      <c r="K86" s="10"/>
      <c r="M86" s="10"/>
      <c r="O86" s="10"/>
    </row>
    <row r="87" spans="11:44">
      <c r="K87" s="10"/>
      <c r="M87" s="10"/>
      <c r="O87" s="10"/>
    </row>
    <row r="88" spans="11:44">
      <c r="K88" s="10"/>
      <c r="M88" s="10"/>
      <c r="O88" s="10"/>
    </row>
    <row r="89" spans="11:44">
      <c r="K89" s="10"/>
      <c r="M89" s="10"/>
      <c r="O89" s="10"/>
    </row>
    <row r="90" spans="11:44">
      <c r="K90" s="10"/>
      <c r="M90" s="10"/>
      <c r="O90" s="10"/>
    </row>
    <row r="91" spans="11:44">
      <c r="K91" s="10"/>
      <c r="M91" s="10"/>
      <c r="O91" s="10"/>
    </row>
    <row r="92" spans="11:44">
      <c r="K92" s="10"/>
      <c r="M92" s="10"/>
      <c r="O92" s="10"/>
    </row>
    <row r="93" spans="11:44">
      <c r="K93" s="10"/>
      <c r="M93" s="10"/>
      <c r="O93" s="10"/>
    </row>
    <row r="94" spans="11:44">
      <c r="K94" s="10"/>
      <c r="M94" s="10"/>
      <c r="O94" s="10"/>
    </row>
    <row r="95" spans="11:44">
      <c r="K95" s="10"/>
      <c r="M95" s="10"/>
      <c r="O95" s="10"/>
    </row>
    <row r="96" spans="11:44">
      <c r="K96" s="10"/>
      <c r="M96" s="10"/>
      <c r="O96" s="10"/>
    </row>
    <row r="97" spans="11:15">
      <c r="K97" s="10"/>
      <c r="M97" s="10"/>
      <c r="O97" s="10"/>
    </row>
    <row r="98" spans="11:15">
      <c r="K98" s="10"/>
      <c r="M98" s="10"/>
      <c r="O98" s="10"/>
    </row>
    <row r="99" spans="11:15">
      <c r="K99" s="10"/>
      <c r="M99" s="10"/>
      <c r="O99" s="10"/>
    </row>
    <row r="100" spans="11:15">
      <c r="K100" s="10"/>
      <c r="M100" s="10"/>
      <c r="O100" s="10"/>
    </row>
    <row r="101" spans="11:15">
      <c r="K101" s="10"/>
      <c r="M101" s="10"/>
      <c r="O101" s="10"/>
    </row>
    <row r="102" spans="11:15">
      <c r="K102" s="10"/>
      <c r="M102" s="10"/>
      <c r="O102" s="10"/>
    </row>
    <row r="103" spans="11:15">
      <c r="K103" s="10"/>
      <c r="M103" s="10"/>
      <c r="O103" s="10"/>
    </row>
    <row r="104" spans="11:15">
      <c r="K104" s="10"/>
      <c r="M104" s="10"/>
      <c r="O104" s="10"/>
    </row>
    <row r="105" spans="11:15">
      <c r="K105" s="10"/>
      <c r="M105" s="10"/>
      <c r="O105" s="10"/>
    </row>
    <row r="106" spans="11:15">
      <c r="K106" s="10"/>
      <c r="M106" s="10"/>
      <c r="O106" s="10"/>
    </row>
    <row r="107" spans="11:15">
      <c r="K107" s="10"/>
      <c r="M107" s="10"/>
      <c r="O107" s="10"/>
    </row>
    <row r="108" spans="11:15">
      <c r="K108" s="10"/>
      <c r="M108" s="10"/>
      <c r="O108" s="10"/>
    </row>
    <row r="109" spans="11:15">
      <c r="K109" s="10"/>
      <c r="M109" s="10"/>
      <c r="O109" s="10"/>
    </row>
    <row r="110" spans="11:15">
      <c r="K110" s="10"/>
      <c r="M110" s="10"/>
      <c r="O110" s="10"/>
    </row>
    <row r="111" spans="11:15">
      <c r="K111" s="10"/>
      <c r="M111" s="10"/>
      <c r="O111" s="10"/>
    </row>
    <row r="112" spans="11:15">
      <c r="K112" s="10"/>
      <c r="M112" s="10"/>
      <c r="O112" s="10"/>
    </row>
    <row r="113" spans="11:15">
      <c r="K113" s="10"/>
      <c r="M113" s="10"/>
      <c r="O113" s="10"/>
    </row>
    <row r="114" spans="11:15">
      <c r="K114" s="10"/>
      <c r="M114" s="10"/>
      <c r="O114" s="10"/>
    </row>
    <row r="115" spans="11:15">
      <c r="K115" s="10"/>
      <c r="M115" s="10"/>
      <c r="O115" s="10"/>
    </row>
    <row r="116" spans="11:15">
      <c r="K116" s="10"/>
      <c r="M116" s="10"/>
      <c r="O116" s="10"/>
    </row>
    <row r="117" spans="11:15">
      <c r="K117" s="10"/>
      <c r="M117" s="10"/>
      <c r="O117" s="10"/>
    </row>
    <row r="118" spans="11:15">
      <c r="K118" s="10"/>
      <c r="M118" s="10"/>
      <c r="O118" s="10"/>
    </row>
    <row r="119" spans="11:15">
      <c r="K119" s="10"/>
      <c r="M119" s="10"/>
      <c r="O119" s="10"/>
    </row>
    <row r="120" spans="11:15">
      <c r="K120" s="10"/>
      <c r="M120" s="10"/>
      <c r="O120" s="10"/>
    </row>
    <row r="121" spans="11:15">
      <c r="K121" s="10"/>
      <c r="M121" s="10"/>
      <c r="O121" s="10"/>
    </row>
    <row r="122" spans="11:15">
      <c r="K122" s="10"/>
      <c r="M122" s="10"/>
      <c r="O122" s="10"/>
    </row>
    <row r="123" spans="11:15">
      <c r="K123" s="10"/>
      <c r="M123" s="10"/>
      <c r="O123" s="10"/>
    </row>
    <row r="124" spans="11:15">
      <c r="K124" s="10"/>
      <c r="M124" s="10"/>
      <c r="O124" s="10"/>
    </row>
    <row r="125" spans="11:15">
      <c r="K125" s="10"/>
      <c r="M125" s="10"/>
      <c r="O125" s="10"/>
    </row>
    <row r="126" spans="11:15">
      <c r="K126" s="10"/>
      <c r="M126" s="10"/>
      <c r="O126" s="10"/>
    </row>
    <row r="127" spans="11:15">
      <c r="K127" s="10"/>
      <c r="M127" s="10"/>
      <c r="O127" s="10"/>
    </row>
    <row r="128" spans="11:15">
      <c r="K128" s="10"/>
      <c r="M128" s="10"/>
      <c r="O128" s="10"/>
    </row>
    <row r="129" spans="11:15">
      <c r="K129" s="10"/>
      <c r="M129" s="10"/>
      <c r="O129" s="10"/>
    </row>
    <row r="130" spans="11:15">
      <c r="K130" s="10"/>
      <c r="M130" s="10"/>
      <c r="O130" s="10"/>
    </row>
    <row r="131" spans="11:15">
      <c r="K131" s="10"/>
      <c r="M131" s="10"/>
      <c r="O131" s="10"/>
    </row>
    <row r="132" spans="11:15">
      <c r="K132" s="10"/>
      <c r="M132" s="10"/>
      <c r="O132" s="10"/>
    </row>
    <row r="133" spans="11:15">
      <c r="K133" s="10"/>
      <c r="M133" s="10"/>
      <c r="O133" s="10"/>
    </row>
    <row r="134" spans="11:15">
      <c r="K134" s="10"/>
      <c r="M134" s="10"/>
      <c r="O134" s="10"/>
    </row>
    <row r="135" spans="11:15">
      <c r="K135" s="10"/>
      <c r="M135" s="10"/>
      <c r="O135" s="10"/>
    </row>
    <row r="136" spans="11:15">
      <c r="K136" s="10"/>
      <c r="M136" s="10"/>
      <c r="O136" s="10"/>
    </row>
    <row r="137" spans="11:15">
      <c r="K137" s="10"/>
      <c r="M137" s="10"/>
      <c r="O137" s="10"/>
    </row>
    <row r="138" spans="11:15">
      <c r="K138" s="10"/>
      <c r="M138" s="10"/>
      <c r="O138" s="10"/>
    </row>
    <row r="139" spans="11:15">
      <c r="K139" s="10"/>
      <c r="M139" s="10"/>
      <c r="O139" s="10"/>
    </row>
    <row r="140" spans="11:15">
      <c r="K140" s="10"/>
      <c r="M140" s="10"/>
      <c r="O140" s="10"/>
    </row>
    <row r="141" spans="11:15">
      <c r="K141" s="10"/>
      <c r="M141" s="10"/>
      <c r="O141" s="10"/>
    </row>
    <row r="142" spans="11:15">
      <c r="K142" s="10"/>
      <c r="M142" s="10"/>
      <c r="O142" s="10"/>
    </row>
    <row r="143" spans="11:15">
      <c r="K143" s="10"/>
      <c r="M143" s="10"/>
      <c r="O143" s="10"/>
    </row>
    <row r="144" spans="11:15">
      <c r="K144" s="10"/>
      <c r="M144" s="10"/>
      <c r="O144" s="10"/>
    </row>
    <row r="145" spans="11:15">
      <c r="K145" s="10"/>
      <c r="M145" s="10"/>
      <c r="O145" s="10"/>
    </row>
    <row r="146" spans="11:15">
      <c r="K146" s="10"/>
      <c r="M146" s="10"/>
      <c r="O146" s="10"/>
    </row>
    <row r="147" spans="11:15">
      <c r="K147" s="10"/>
      <c r="M147" s="10"/>
      <c r="O147" s="10"/>
    </row>
    <row r="148" spans="11:15">
      <c r="K148" s="10"/>
      <c r="M148" s="10"/>
      <c r="O148" s="10"/>
    </row>
    <row r="149" spans="11:15">
      <c r="K149" s="10"/>
      <c r="M149" s="10"/>
      <c r="O149" s="10"/>
    </row>
    <row r="150" spans="11:15">
      <c r="K150" s="10"/>
      <c r="M150" s="10"/>
      <c r="O150" s="10"/>
    </row>
    <row r="151" spans="11:15">
      <c r="K151" s="10"/>
      <c r="M151" s="10"/>
      <c r="O151" s="10"/>
    </row>
    <row r="152" spans="11:15">
      <c r="K152" s="10"/>
      <c r="M152" s="10"/>
      <c r="O152" s="10"/>
    </row>
    <row r="153" spans="11:15">
      <c r="K153" s="10"/>
      <c r="M153" s="10"/>
      <c r="O153" s="10"/>
    </row>
    <row r="154" spans="11:15">
      <c r="K154" s="10"/>
      <c r="M154" s="10"/>
      <c r="O154" s="10"/>
    </row>
    <row r="155" spans="11:15">
      <c r="K155" s="10"/>
      <c r="M155" s="10"/>
      <c r="O155" s="10"/>
    </row>
    <row r="156" spans="11:15">
      <c r="K156" s="10"/>
      <c r="M156" s="10"/>
      <c r="O156" s="10"/>
    </row>
    <row r="157" spans="11:15">
      <c r="K157" s="10"/>
      <c r="M157" s="10"/>
      <c r="O157" s="10"/>
    </row>
    <row r="158" spans="11:15">
      <c r="K158" s="10"/>
      <c r="M158" s="10"/>
      <c r="O158" s="10"/>
    </row>
    <row r="159" spans="11:15">
      <c r="K159" s="10"/>
      <c r="M159" s="10"/>
      <c r="O159" s="10"/>
    </row>
    <row r="160" spans="11:15">
      <c r="K160" s="10"/>
      <c r="M160" s="10"/>
      <c r="O160" s="10"/>
    </row>
    <row r="161" spans="11:15">
      <c r="K161" s="10"/>
      <c r="M161" s="10"/>
      <c r="O161" s="10"/>
    </row>
    <row r="162" spans="11:15">
      <c r="K162" s="10"/>
      <c r="M162" s="10"/>
      <c r="O162" s="10"/>
    </row>
    <row r="163" spans="11:15">
      <c r="K163" s="10"/>
      <c r="M163" s="10"/>
      <c r="O163" s="10"/>
    </row>
    <row r="164" spans="11:15">
      <c r="K164" s="10"/>
      <c r="M164" s="10"/>
      <c r="O164" s="10"/>
    </row>
    <row r="165" spans="11:15">
      <c r="K165" s="10"/>
      <c r="M165" s="10"/>
      <c r="O165" s="10"/>
    </row>
    <row r="166" spans="11:15">
      <c r="K166" s="10"/>
      <c r="M166" s="10"/>
      <c r="O166" s="10"/>
    </row>
    <row r="167" spans="11:15">
      <c r="K167" s="10"/>
      <c r="M167" s="10"/>
      <c r="O167" s="10"/>
    </row>
    <row r="168" spans="11:15">
      <c r="K168" s="10"/>
      <c r="M168" s="10"/>
      <c r="O168" s="10"/>
    </row>
    <row r="169" spans="11:15">
      <c r="K169" s="10"/>
      <c r="M169" s="10"/>
      <c r="O169" s="10"/>
    </row>
    <row r="170" spans="11:15">
      <c r="K170" s="10"/>
      <c r="M170" s="10"/>
      <c r="O170" s="10"/>
    </row>
    <row r="171" spans="11:15">
      <c r="K171" s="10"/>
      <c r="M171" s="10"/>
      <c r="O171" s="10"/>
    </row>
    <row r="172" spans="11:15">
      <c r="K172" s="10"/>
      <c r="M172" s="10"/>
      <c r="O172" s="10"/>
    </row>
    <row r="173" spans="11:15">
      <c r="K173" s="10"/>
      <c r="M173" s="10"/>
      <c r="O173" s="10"/>
    </row>
    <row r="174" spans="11:15">
      <c r="K174" s="10"/>
      <c r="M174" s="10"/>
      <c r="O174" s="10"/>
    </row>
    <row r="175" spans="11:15">
      <c r="K175" s="10"/>
      <c r="M175" s="10"/>
      <c r="O175" s="10"/>
    </row>
    <row r="176" spans="11:15">
      <c r="K176" s="10"/>
      <c r="M176" s="10"/>
      <c r="O176" s="10"/>
    </row>
    <row r="177" spans="11:15">
      <c r="K177" s="10"/>
      <c r="M177" s="10"/>
      <c r="O177" s="10"/>
    </row>
    <row r="178" spans="11:15">
      <c r="K178" s="10"/>
      <c r="M178" s="10"/>
      <c r="O178" s="10"/>
    </row>
    <row r="179" spans="11:15">
      <c r="K179" s="10"/>
      <c r="M179" s="10"/>
      <c r="O179" s="10"/>
    </row>
    <row r="180" spans="11:15">
      <c r="K180" s="10"/>
      <c r="M180" s="10"/>
      <c r="O180" s="10"/>
    </row>
    <row r="181" spans="11:15">
      <c r="K181" s="10"/>
      <c r="M181" s="10"/>
      <c r="O181" s="10"/>
    </row>
    <row r="182" spans="11:15">
      <c r="K182" s="10"/>
      <c r="M182" s="10"/>
      <c r="O182" s="10"/>
    </row>
    <row r="183" spans="11:15">
      <c r="K183" s="10"/>
      <c r="M183" s="10"/>
      <c r="O183" s="10"/>
    </row>
    <row r="184" spans="11:15">
      <c r="K184" s="10"/>
      <c r="M184" s="10"/>
      <c r="O184" s="10"/>
    </row>
    <row r="185" spans="11:15">
      <c r="K185" s="10"/>
      <c r="M185" s="10"/>
      <c r="O185" s="10"/>
    </row>
    <row r="186" spans="11:15">
      <c r="K186" s="10"/>
      <c r="M186" s="10"/>
      <c r="O186" s="10"/>
    </row>
    <row r="187" spans="11:15">
      <c r="K187" s="10"/>
      <c r="M187" s="10"/>
      <c r="O187" s="10"/>
    </row>
    <row r="188" spans="11:15">
      <c r="K188" s="10"/>
      <c r="M188" s="10"/>
      <c r="O188" s="10"/>
    </row>
    <row r="189" spans="11:15">
      <c r="K189" s="10"/>
      <c r="M189" s="10"/>
      <c r="O189" s="10"/>
    </row>
    <row r="190" spans="11:15">
      <c r="K190" s="10"/>
      <c r="M190" s="10"/>
      <c r="O190" s="10"/>
    </row>
    <row r="191" spans="11:15">
      <c r="K191" s="10"/>
      <c r="M191" s="10"/>
      <c r="O191" s="10"/>
    </row>
    <row r="192" spans="11:15">
      <c r="K192" s="10"/>
      <c r="M192" s="10"/>
      <c r="O192" s="10"/>
    </row>
    <row r="193" spans="11:15">
      <c r="K193" s="10"/>
      <c r="M193" s="10"/>
      <c r="O193" s="10"/>
    </row>
    <row r="194" spans="11:15">
      <c r="K194" s="10"/>
      <c r="M194" s="10"/>
      <c r="O194" s="10"/>
    </row>
    <row r="195" spans="11:15">
      <c r="K195" s="10"/>
      <c r="M195" s="10"/>
      <c r="O195" s="10"/>
    </row>
    <row r="196" spans="11:15">
      <c r="K196" s="10"/>
      <c r="M196" s="10"/>
      <c r="O196" s="10"/>
    </row>
    <row r="197" spans="11:15">
      <c r="K197" s="10"/>
      <c r="M197" s="10"/>
      <c r="O197" s="10"/>
    </row>
    <row r="198" spans="11:15">
      <c r="K198" s="10"/>
      <c r="M198" s="10"/>
      <c r="O198" s="10"/>
    </row>
    <row r="199" spans="11:15">
      <c r="K199" s="10"/>
      <c r="M199" s="10"/>
      <c r="O199" s="10"/>
    </row>
    <row r="200" spans="11:15">
      <c r="K200" s="10"/>
      <c r="M200" s="10"/>
      <c r="O200" s="10"/>
    </row>
    <row r="201" spans="11:15">
      <c r="K201" s="10"/>
      <c r="M201" s="10"/>
      <c r="O201" s="10"/>
    </row>
    <row r="202" spans="11:15">
      <c r="K202" s="10"/>
      <c r="M202" s="10"/>
      <c r="O202" s="10"/>
    </row>
    <row r="203" spans="11:15">
      <c r="K203" s="10"/>
      <c r="M203" s="10"/>
      <c r="O203" s="10"/>
    </row>
    <row r="204" spans="11:15">
      <c r="K204" s="10"/>
      <c r="M204" s="10"/>
      <c r="O204" s="10"/>
    </row>
    <row r="205" spans="11:15">
      <c r="K205" s="10"/>
      <c r="M205" s="10"/>
      <c r="O205" s="10"/>
    </row>
    <row r="206" spans="11:15">
      <c r="K206" s="10"/>
      <c r="M206" s="10"/>
      <c r="O206" s="10"/>
    </row>
    <row r="207" spans="11:15">
      <c r="K207" s="10"/>
      <c r="M207" s="10"/>
      <c r="O207" s="10"/>
    </row>
    <row r="208" spans="11:15">
      <c r="K208" s="10"/>
      <c r="M208" s="10"/>
      <c r="O208" s="10"/>
    </row>
    <row r="209" spans="11:15">
      <c r="K209" s="10"/>
      <c r="M209" s="10"/>
      <c r="O209" s="10"/>
    </row>
    <row r="210" spans="11:15">
      <c r="K210" s="10"/>
      <c r="M210" s="10"/>
      <c r="O210" s="10"/>
    </row>
    <row r="211" spans="11:15">
      <c r="K211" s="10"/>
      <c r="M211" s="10"/>
      <c r="O211" s="10"/>
    </row>
    <row r="212" spans="11:15">
      <c r="K212" s="10"/>
      <c r="M212" s="10"/>
      <c r="O212" s="10"/>
    </row>
    <row r="213" spans="11:15">
      <c r="K213" s="10"/>
      <c r="M213" s="10"/>
      <c r="O213" s="10"/>
    </row>
    <row r="214" spans="11:15">
      <c r="K214" s="10"/>
      <c r="M214" s="10"/>
      <c r="O214" s="10"/>
    </row>
    <row r="215" spans="11:15">
      <c r="K215" s="10"/>
      <c r="M215" s="10"/>
      <c r="O215" s="10"/>
    </row>
    <row r="216" spans="11:15">
      <c r="K216" s="10"/>
      <c r="M216" s="10"/>
      <c r="O216" s="10"/>
    </row>
    <row r="217" spans="11:15">
      <c r="K217" s="10"/>
      <c r="M217" s="10"/>
      <c r="O217" s="10"/>
    </row>
    <row r="218" spans="11:15">
      <c r="K218" s="10"/>
      <c r="M218" s="10"/>
      <c r="O218" s="10"/>
    </row>
    <row r="219" spans="11:15">
      <c r="K219" s="10"/>
      <c r="M219" s="10"/>
      <c r="O219" s="10"/>
    </row>
    <row r="220" spans="11:15">
      <c r="K220" s="10"/>
      <c r="M220" s="10"/>
      <c r="O220" s="10"/>
    </row>
    <row r="221" spans="11:15">
      <c r="K221" s="10"/>
      <c r="M221" s="10"/>
      <c r="O221" s="10"/>
    </row>
    <row r="222" spans="11:15">
      <c r="K222" s="10"/>
      <c r="M222" s="10"/>
      <c r="O222" s="10"/>
    </row>
    <row r="223" spans="11:15">
      <c r="K223" s="10"/>
      <c r="M223" s="10"/>
      <c r="O223" s="10"/>
    </row>
    <row r="224" spans="11:15">
      <c r="K224" s="10"/>
      <c r="M224" s="10"/>
      <c r="O224" s="10"/>
    </row>
    <row r="225" spans="11:15">
      <c r="K225" s="10"/>
      <c r="M225" s="10"/>
      <c r="O225" s="10"/>
    </row>
    <row r="226" spans="11:15">
      <c r="K226" s="10"/>
      <c r="M226" s="10"/>
      <c r="O226" s="10"/>
    </row>
    <row r="227" spans="11:15">
      <c r="K227" s="10"/>
      <c r="M227" s="10"/>
      <c r="O227" s="10"/>
    </row>
    <row r="228" spans="11:15">
      <c r="K228" s="10"/>
      <c r="M228" s="10"/>
      <c r="O228" s="10"/>
    </row>
    <row r="229" spans="11:15">
      <c r="K229" s="10"/>
      <c r="M229" s="10"/>
      <c r="O229" s="10"/>
    </row>
    <row r="230" spans="11:15">
      <c r="K230" s="10"/>
      <c r="M230" s="10"/>
      <c r="O230" s="10"/>
    </row>
    <row r="231" spans="11:15">
      <c r="K231" s="10"/>
      <c r="M231" s="10"/>
      <c r="O231" s="10"/>
    </row>
    <row r="232" spans="11:15">
      <c r="K232" s="10"/>
      <c r="M232" s="10"/>
      <c r="O232" s="10"/>
    </row>
    <row r="233" spans="11:15">
      <c r="K233" s="10"/>
      <c r="M233" s="10"/>
      <c r="O233" s="10"/>
    </row>
    <row r="234" spans="11:15">
      <c r="K234" s="10"/>
      <c r="M234" s="10"/>
      <c r="O234" s="10"/>
    </row>
    <row r="235" spans="11:15">
      <c r="K235" s="10"/>
      <c r="M235" s="10"/>
      <c r="O235" s="10"/>
    </row>
    <row r="236" spans="11:15">
      <c r="K236" s="10"/>
      <c r="M236" s="10"/>
      <c r="O236" s="10"/>
    </row>
    <row r="237" spans="11:15">
      <c r="K237" s="10"/>
      <c r="M237" s="10"/>
      <c r="O237" s="10"/>
    </row>
    <row r="238" spans="11:15">
      <c r="K238" s="10"/>
      <c r="M238" s="10"/>
      <c r="O238" s="10"/>
    </row>
    <row r="239" spans="11:15">
      <c r="K239" s="10"/>
      <c r="M239" s="10"/>
      <c r="O239" s="10"/>
    </row>
    <row r="240" spans="11:15">
      <c r="K240" s="10"/>
      <c r="M240" s="10"/>
      <c r="O240" s="10"/>
    </row>
    <row r="241" spans="11:15">
      <c r="K241" s="10"/>
      <c r="M241" s="10"/>
      <c r="O241" s="10"/>
    </row>
    <row r="242" spans="11:15">
      <c r="K242" s="10"/>
      <c r="M242" s="10"/>
      <c r="O242" s="10"/>
    </row>
    <row r="243" spans="11:15">
      <c r="K243" s="10"/>
      <c r="M243" s="10"/>
      <c r="O243" s="10"/>
    </row>
    <row r="244" spans="11:15">
      <c r="K244" s="10"/>
      <c r="M244" s="10"/>
      <c r="O244" s="10"/>
    </row>
    <row r="245" spans="11:15">
      <c r="K245" s="10"/>
      <c r="M245" s="10"/>
      <c r="O245" s="10"/>
    </row>
    <row r="246" spans="11:15">
      <c r="K246" s="10"/>
      <c r="M246" s="10"/>
      <c r="O246" s="10"/>
    </row>
    <row r="247" spans="11:15">
      <c r="K247" s="10"/>
      <c r="M247" s="10"/>
      <c r="O247" s="10"/>
    </row>
    <row r="248" spans="11:15">
      <c r="K248" s="10"/>
      <c r="M248" s="10"/>
      <c r="O248" s="10"/>
    </row>
    <row r="249" spans="11:15">
      <c r="K249" s="10"/>
      <c r="M249" s="10"/>
      <c r="O249" s="10"/>
    </row>
    <row r="250" spans="11:15">
      <c r="K250" s="10"/>
      <c r="M250" s="10"/>
      <c r="O250" s="10"/>
    </row>
    <row r="251" spans="11:15">
      <c r="K251" s="10"/>
      <c r="M251" s="10"/>
      <c r="O251" s="10"/>
    </row>
    <row r="252" spans="11:15">
      <c r="K252" s="10"/>
      <c r="M252" s="10"/>
      <c r="O252" s="10"/>
    </row>
    <row r="253" spans="11:15">
      <c r="K253" s="10"/>
      <c r="M253" s="10"/>
      <c r="O253" s="10"/>
    </row>
    <row r="254" spans="11:15">
      <c r="K254" s="10"/>
      <c r="M254" s="10"/>
      <c r="O254" s="10"/>
    </row>
    <row r="255" spans="11:15">
      <c r="K255" s="10"/>
      <c r="M255" s="10"/>
      <c r="O255" s="10"/>
    </row>
    <row r="256" spans="11:15">
      <c r="K256" s="10"/>
      <c r="M256" s="10"/>
      <c r="O256" s="10"/>
    </row>
    <row r="257" spans="11:15">
      <c r="K257" s="10"/>
      <c r="M257" s="10"/>
      <c r="O257" s="10"/>
    </row>
    <row r="258" spans="11:15">
      <c r="K258" s="10"/>
      <c r="M258" s="10"/>
      <c r="O258" s="10"/>
    </row>
    <row r="259" spans="11:15">
      <c r="K259" s="10"/>
      <c r="M259" s="10"/>
      <c r="O259" s="10"/>
    </row>
    <row r="260" spans="11:15">
      <c r="K260" s="10"/>
      <c r="M260" s="10"/>
      <c r="O260" s="10"/>
    </row>
    <row r="261" spans="11:15">
      <c r="K261" s="10"/>
      <c r="M261" s="10"/>
      <c r="O261" s="10"/>
    </row>
    <row r="262" spans="11:15">
      <c r="K262" s="10"/>
      <c r="M262" s="10"/>
      <c r="O262" s="10"/>
    </row>
    <row r="263" spans="11:15">
      <c r="K263" s="10"/>
      <c r="M263" s="10"/>
      <c r="O263" s="10"/>
    </row>
    <row r="264" spans="11:15">
      <c r="K264" s="10"/>
      <c r="M264" s="10"/>
      <c r="O264" s="10"/>
    </row>
    <row r="265" spans="11:15">
      <c r="K265" s="10"/>
      <c r="M265" s="10"/>
      <c r="O265" s="10"/>
    </row>
    <row r="266" spans="11:15">
      <c r="K266" s="10"/>
      <c r="M266" s="10"/>
      <c r="O266" s="10"/>
    </row>
    <row r="267" spans="11:15">
      <c r="K267" s="10"/>
      <c r="M267" s="10"/>
      <c r="O267" s="10"/>
    </row>
    <row r="268" spans="11:15">
      <c r="K268" s="10"/>
      <c r="M268" s="10"/>
      <c r="O268" s="10"/>
    </row>
    <row r="269" spans="11:15">
      <c r="K269" s="10"/>
      <c r="M269" s="10"/>
      <c r="O269" s="10"/>
    </row>
    <row r="270" spans="11:15">
      <c r="K270" s="10"/>
      <c r="M270" s="10"/>
      <c r="O270" s="10"/>
    </row>
    <row r="271" spans="11:15">
      <c r="K271" s="10"/>
      <c r="M271" s="10"/>
      <c r="O271" s="10"/>
    </row>
    <row r="272" spans="11:15">
      <c r="K272" s="10"/>
      <c r="M272" s="10"/>
      <c r="O272" s="10"/>
    </row>
    <row r="273" spans="11:15">
      <c r="K273" s="10"/>
      <c r="M273" s="10"/>
      <c r="O273" s="10"/>
    </row>
    <row r="274" spans="11:15">
      <c r="K274" s="10"/>
      <c r="M274" s="10"/>
      <c r="O274" s="10"/>
    </row>
    <row r="275" spans="11:15">
      <c r="K275" s="10"/>
      <c r="M275" s="10"/>
      <c r="O275" s="10"/>
    </row>
    <row r="276" spans="11:15">
      <c r="K276" s="10"/>
      <c r="M276" s="10"/>
      <c r="O276" s="10"/>
    </row>
    <row r="277" spans="11:15">
      <c r="K277" s="10"/>
      <c r="M277" s="10"/>
      <c r="O277" s="10"/>
    </row>
    <row r="278" spans="11:15">
      <c r="K278" s="10"/>
      <c r="M278" s="10"/>
      <c r="O278" s="10"/>
    </row>
    <row r="279" spans="11:15">
      <c r="K279" s="10"/>
      <c r="M279" s="10"/>
      <c r="O279" s="10"/>
    </row>
    <row r="280" spans="11:15">
      <c r="K280" s="10"/>
      <c r="M280" s="10"/>
      <c r="O280" s="10"/>
    </row>
    <row r="281" spans="11:15">
      <c r="K281" s="10"/>
      <c r="M281" s="10"/>
      <c r="O281" s="10"/>
    </row>
    <row r="282" spans="11:15">
      <c r="K282" s="10"/>
      <c r="M282" s="10"/>
      <c r="O282" s="10"/>
    </row>
    <row r="283" spans="11:15">
      <c r="K283" s="10"/>
      <c r="M283" s="10"/>
      <c r="O283" s="10"/>
    </row>
    <row r="284" spans="11:15">
      <c r="K284" s="10"/>
      <c r="M284" s="10"/>
      <c r="O284" s="10"/>
    </row>
    <row r="285" spans="11:15">
      <c r="K285" s="10"/>
      <c r="M285" s="10"/>
      <c r="O285" s="10"/>
    </row>
    <row r="286" spans="11:15">
      <c r="K286" s="10"/>
      <c r="M286" s="10"/>
      <c r="O286" s="10"/>
    </row>
    <row r="287" spans="11:15">
      <c r="K287" s="10"/>
      <c r="M287" s="10"/>
      <c r="O287" s="10"/>
    </row>
    <row r="288" spans="11:15">
      <c r="K288" s="10"/>
      <c r="M288" s="10"/>
      <c r="O288" s="10"/>
    </row>
    <row r="289" spans="11:15">
      <c r="K289" s="10"/>
      <c r="M289" s="10"/>
      <c r="O289" s="10"/>
    </row>
    <row r="290" spans="11:15">
      <c r="K290" s="10"/>
      <c r="M290" s="10"/>
      <c r="O290" s="10"/>
    </row>
    <row r="291" spans="11:15">
      <c r="K291" s="10"/>
      <c r="M291" s="10"/>
      <c r="O291" s="10"/>
    </row>
    <row r="292" spans="11:15">
      <c r="K292" s="10"/>
      <c r="M292" s="10"/>
      <c r="O292" s="10"/>
    </row>
    <row r="293" spans="11:15">
      <c r="K293" s="10"/>
      <c r="M293" s="10"/>
      <c r="O293" s="10"/>
    </row>
    <row r="294" spans="11:15">
      <c r="K294" s="10"/>
      <c r="M294" s="10"/>
      <c r="O294" s="10"/>
    </row>
    <row r="295" spans="11:15">
      <c r="K295" s="10"/>
      <c r="M295" s="10"/>
      <c r="O295" s="10"/>
    </row>
    <row r="296" spans="11:15">
      <c r="K296" s="10"/>
      <c r="M296" s="10"/>
      <c r="O296" s="10"/>
    </row>
    <row r="297" spans="11:15">
      <c r="K297" s="10"/>
      <c r="M297" s="10"/>
      <c r="O297" s="10"/>
    </row>
    <row r="298" spans="11:15">
      <c r="K298" s="10"/>
      <c r="M298" s="10"/>
      <c r="O298" s="10"/>
    </row>
    <row r="299" spans="11:15">
      <c r="K299" s="10"/>
      <c r="M299" s="10"/>
      <c r="O299" s="10"/>
    </row>
    <row r="300" spans="11:15">
      <c r="K300" s="10"/>
      <c r="M300" s="10"/>
      <c r="O300" s="10"/>
    </row>
    <row r="301" spans="11:15">
      <c r="K301" s="10"/>
      <c r="M301" s="10"/>
      <c r="O301" s="10"/>
    </row>
    <row r="302" spans="11:15">
      <c r="K302" s="10"/>
      <c r="M302" s="10"/>
      <c r="O302" s="10"/>
    </row>
    <row r="303" spans="11:15">
      <c r="K303" s="10"/>
      <c r="M303" s="10"/>
      <c r="O303" s="10"/>
    </row>
    <row r="304" spans="11:15">
      <c r="K304" s="10"/>
      <c r="M304" s="10"/>
      <c r="O304" s="10"/>
    </row>
    <row r="305" spans="11:15">
      <c r="K305" s="10"/>
      <c r="M305" s="10"/>
      <c r="O305" s="10"/>
    </row>
    <row r="306" spans="11:15">
      <c r="K306" s="10"/>
      <c r="M306" s="10"/>
      <c r="O306" s="10"/>
    </row>
    <row r="307" spans="11:15">
      <c r="K307" s="10"/>
      <c r="M307" s="10"/>
      <c r="O307" s="10"/>
    </row>
    <row r="308" spans="11:15">
      <c r="K308" s="10"/>
      <c r="M308" s="10"/>
      <c r="O308" s="10"/>
    </row>
    <row r="309" spans="11:15">
      <c r="K309" s="10"/>
      <c r="M309" s="10"/>
      <c r="O309" s="10"/>
    </row>
    <row r="310" spans="11:15">
      <c r="K310" s="10"/>
      <c r="M310" s="10"/>
      <c r="O310" s="10"/>
    </row>
    <row r="311" spans="11:15">
      <c r="K311" s="10"/>
      <c r="M311" s="10"/>
      <c r="O311" s="10"/>
    </row>
    <row r="312" spans="11:15">
      <c r="K312" s="10"/>
      <c r="M312" s="10"/>
      <c r="O312" s="10"/>
    </row>
    <row r="313" spans="11:15">
      <c r="K313" s="10"/>
      <c r="M313" s="10"/>
      <c r="O313" s="10"/>
    </row>
    <row r="314" spans="11:15">
      <c r="K314" s="10"/>
      <c r="M314" s="10"/>
      <c r="O314" s="10"/>
    </row>
    <row r="315" spans="11:15">
      <c r="K315" s="10"/>
      <c r="M315" s="10"/>
      <c r="O315" s="10"/>
    </row>
    <row r="316" spans="11:15">
      <c r="K316" s="10"/>
      <c r="M316" s="10"/>
      <c r="O316" s="10"/>
    </row>
    <row r="317" spans="11:15">
      <c r="K317" s="10"/>
      <c r="M317" s="10"/>
      <c r="O317" s="10"/>
    </row>
    <row r="318" spans="11:15">
      <c r="K318" s="10"/>
      <c r="M318" s="10"/>
      <c r="O318" s="10"/>
    </row>
    <row r="319" spans="11:15">
      <c r="K319" s="10"/>
      <c r="M319" s="10"/>
      <c r="O319" s="10"/>
    </row>
    <row r="320" spans="11:15">
      <c r="K320" s="10"/>
      <c r="M320" s="10"/>
      <c r="O320" s="10"/>
    </row>
    <row r="321" spans="11:15">
      <c r="K321" s="10"/>
      <c r="M321" s="10"/>
      <c r="O321" s="10"/>
    </row>
    <row r="322" spans="11:15">
      <c r="K322" s="10"/>
      <c r="M322" s="10"/>
      <c r="O322" s="10"/>
    </row>
    <row r="323" spans="11:15">
      <c r="K323" s="10"/>
      <c r="M323" s="10"/>
      <c r="O323" s="10"/>
    </row>
    <row r="324" spans="11:15">
      <c r="K324" s="10"/>
      <c r="M324" s="10"/>
      <c r="O324" s="10"/>
    </row>
    <row r="325" spans="11:15">
      <c r="K325" s="10"/>
      <c r="M325" s="10"/>
      <c r="O325" s="10"/>
    </row>
    <row r="326" spans="11:15">
      <c r="K326" s="10"/>
      <c r="M326" s="10"/>
      <c r="O326" s="10"/>
    </row>
    <row r="327" spans="11:15">
      <c r="K327" s="10"/>
      <c r="M327" s="10"/>
      <c r="O327" s="10"/>
    </row>
    <row r="328" spans="11:15">
      <c r="K328" s="10"/>
      <c r="M328" s="10"/>
      <c r="O328" s="10"/>
    </row>
    <row r="329" spans="11:15">
      <c r="K329" s="10"/>
      <c r="M329" s="10"/>
      <c r="O329" s="10"/>
    </row>
    <row r="330" spans="11:15">
      <c r="K330" s="10"/>
      <c r="M330" s="10"/>
      <c r="O330" s="10"/>
    </row>
    <row r="331" spans="11:15">
      <c r="K331" s="10"/>
      <c r="M331" s="10"/>
      <c r="O331" s="10"/>
    </row>
    <row r="332" spans="11:15">
      <c r="K332" s="10"/>
      <c r="M332" s="10"/>
      <c r="O332" s="10"/>
    </row>
    <row r="333" spans="11:15">
      <c r="K333" s="10"/>
      <c r="M333" s="10"/>
      <c r="O333" s="10"/>
    </row>
    <row r="334" spans="11:15">
      <c r="K334" s="10"/>
      <c r="M334" s="10"/>
      <c r="O334" s="10"/>
    </row>
    <row r="335" spans="11:15">
      <c r="K335" s="10"/>
      <c r="M335" s="10"/>
      <c r="O335" s="10"/>
    </row>
    <row r="336" spans="11:15">
      <c r="K336" s="10"/>
      <c r="M336" s="10"/>
      <c r="O336" s="10"/>
    </row>
    <row r="337" spans="11:15">
      <c r="K337" s="10"/>
      <c r="M337" s="10"/>
      <c r="O337" s="10"/>
    </row>
    <row r="338" spans="11:15">
      <c r="K338" s="10"/>
      <c r="M338" s="10"/>
      <c r="O338" s="10"/>
    </row>
    <row r="339" spans="11:15">
      <c r="K339" s="10"/>
      <c r="M339" s="10"/>
      <c r="O339" s="10"/>
    </row>
    <row r="340" spans="11:15">
      <c r="K340" s="10"/>
      <c r="M340" s="10"/>
      <c r="O340" s="10"/>
    </row>
    <row r="341" spans="11:15">
      <c r="K341" s="10"/>
      <c r="M341" s="10"/>
      <c r="O341" s="10"/>
    </row>
    <row r="342" spans="11:15">
      <c r="K342" s="10"/>
      <c r="M342" s="10"/>
      <c r="O342" s="10"/>
    </row>
    <row r="343" spans="11:15">
      <c r="K343" s="10"/>
      <c r="M343" s="10"/>
      <c r="O343" s="10"/>
    </row>
    <row r="344" spans="11:15">
      <c r="K344" s="10"/>
      <c r="M344" s="10"/>
      <c r="O344" s="10"/>
    </row>
    <row r="345" spans="11:15">
      <c r="K345" s="10"/>
      <c r="M345" s="10"/>
      <c r="O345" s="10"/>
    </row>
    <row r="346" spans="11:15">
      <c r="K346" s="10"/>
      <c r="M346" s="10"/>
      <c r="O346" s="10"/>
    </row>
    <row r="347" spans="11:15">
      <c r="K347" s="10"/>
      <c r="M347" s="10"/>
      <c r="O347" s="10"/>
    </row>
    <row r="348" spans="11:15">
      <c r="K348" s="10"/>
      <c r="M348" s="10"/>
      <c r="O348" s="10"/>
    </row>
    <row r="349" spans="11:15">
      <c r="K349" s="10"/>
      <c r="M349" s="10"/>
      <c r="O349" s="10"/>
    </row>
    <row r="350" spans="11:15">
      <c r="K350" s="10"/>
      <c r="M350" s="10"/>
      <c r="O350" s="10"/>
    </row>
    <row r="351" spans="11:15">
      <c r="K351" s="10"/>
      <c r="M351" s="10"/>
      <c r="O351" s="10"/>
    </row>
    <row r="352" spans="11:15">
      <c r="K352" s="10"/>
      <c r="M352" s="10"/>
      <c r="O352" s="10"/>
    </row>
    <row r="353" spans="11:15">
      <c r="K353" s="10"/>
      <c r="M353" s="10"/>
      <c r="O353" s="10"/>
    </row>
    <row r="354" spans="11:15">
      <c r="K354" s="10"/>
      <c r="M354" s="10"/>
      <c r="O354" s="10"/>
    </row>
    <row r="355" spans="11:15">
      <c r="K355" s="10"/>
      <c r="M355" s="10"/>
      <c r="O355" s="10"/>
    </row>
    <row r="356" spans="11:15">
      <c r="K356" s="10"/>
      <c r="M356" s="10"/>
      <c r="O356" s="10"/>
    </row>
    <row r="357" spans="11:15">
      <c r="K357" s="10"/>
      <c r="M357" s="10"/>
      <c r="O357" s="10"/>
    </row>
    <row r="358" spans="11:15">
      <c r="K358" s="10"/>
      <c r="M358" s="10"/>
      <c r="O358" s="10"/>
    </row>
    <row r="359" spans="11:15">
      <c r="K359" s="10"/>
      <c r="M359" s="10"/>
      <c r="O359" s="10"/>
    </row>
    <row r="360" spans="11:15">
      <c r="K360" s="10"/>
      <c r="M360" s="10"/>
      <c r="O360" s="10"/>
    </row>
    <row r="361" spans="11:15">
      <c r="K361" s="10"/>
      <c r="M361" s="10"/>
      <c r="O361" s="10"/>
    </row>
    <row r="362" spans="11:15">
      <c r="K362" s="10"/>
      <c r="M362" s="10"/>
      <c r="O362" s="10"/>
    </row>
    <row r="363" spans="11:15">
      <c r="K363" s="10"/>
      <c r="M363" s="10"/>
      <c r="O363" s="10"/>
    </row>
    <row r="364" spans="11:15">
      <c r="K364" s="10"/>
      <c r="M364" s="10"/>
      <c r="O364" s="10"/>
    </row>
    <row r="365" spans="11:15">
      <c r="K365" s="10"/>
      <c r="M365" s="10"/>
      <c r="O365" s="10"/>
    </row>
    <row r="366" spans="11:15">
      <c r="K366" s="10"/>
      <c r="M366" s="10"/>
      <c r="O366" s="10"/>
    </row>
    <row r="367" spans="11:15">
      <c r="K367" s="10"/>
      <c r="M367" s="10"/>
      <c r="O367" s="10"/>
    </row>
    <row r="368" spans="11:15">
      <c r="K368" s="10"/>
      <c r="M368" s="10"/>
      <c r="O368" s="10"/>
    </row>
    <row r="369" spans="11:15">
      <c r="K369" s="10"/>
      <c r="M369" s="10"/>
      <c r="O369" s="10"/>
    </row>
    <row r="370" spans="11:15">
      <c r="K370" s="10"/>
      <c r="M370" s="10"/>
      <c r="O370" s="10"/>
    </row>
    <row r="371" spans="11:15">
      <c r="K371" s="10"/>
      <c r="M371" s="10"/>
      <c r="O371" s="10"/>
    </row>
    <row r="372" spans="11:15">
      <c r="K372" s="10"/>
      <c r="M372" s="10"/>
      <c r="O372" s="10"/>
    </row>
    <row r="373" spans="11:15">
      <c r="K373" s="10"/>
      <c r="M373" s="10"/>
      <c r="O373" s="10"/>
    </row>
    <row r="374" spans="11:15">
      <c r="K374" s="10"/>
      <c r="M374" s="10"/>
      <c r="O374" s="10"/>
    </row>
    <row r="375" spans="11:15">
      <c r="K375" s="10"/>
      <c r="M375" s="10"/>
      <c r="O375" s="10"/>
    </row>
    <row r="376" spans="11:15">
      <c r="K376" s="10"/>
      <c r="M376" s="10"/>
      <c r="O376" s="10"/>
    </row>
    <row r="377" spans="11:15">
      <c r="K377" s="10"/>
      <c r="M377" s="10"/>
      <c r="O377" s="10"/>
    </row>
    <row r="378" spans="11:15">
      <c r="K378" s="10"/>
      <c r="M378" s="10"/>
      <c r="O378" s="10"/>
    </row>
    <row r="379" spans="11:15">
      <c r="K379" s="10"/>
      <c r="M379" s="10"/>
      <c r="O379" s="10"/>
    </row>
    <row r="380" spans="11:15">
      <c r="K380" s="10"/>
      <c r="M380" s="10"/>
      <c r="O380" s="10"/>
    </row>
    <row r="381" spans="11:15">
      <c r="K381" s="10"/>
      <c r="M381" s="10"/>
      <c r="O381" s="10"/>
    </row>
    <row r="382" spans="11:15">
      <c r="K382" s="10"/>
      <c r="M382" s="10"/>
      <c r="O382" s="10"/>
    </row>
    <row r="383" spans="11:15">
      <c r="K383" s="10"/>
      <c r="M383" s="10"/>
      <c r="O383" s="10"/>
    </row>
    <row r="384" spans="11:15">
      <c r="K384" s="10"/>
      <c r="M384" s="10"/>
      <c r="O384" s="10"/>
    </row>
    <row r="385" spans="11:15">
      <c r="K385" s="10"/>
      <c r="M385" s="10"/>
      <c r="O385" s="10"/>
    </row>
    <row r="386" spans="11:15">
      <c r="K386" s="10"/>
      <c r="M386" s="10"/>
      <c r="O386" s="10"/>
    </row>
    <row r="387" spans="11:15">
      <c r="K387" s="10"/>
      <c r="M387" s="10"/>
      <c r="O387" s="10"/>
    </row>
    <row r="388" spans="11:15">
      <c r="K388" s="10"/>
      <c r="M388" s="10"/>
      <c r="O388" s="10"/>
    </row>
    <row r="389" spans="11:15">
      <c r="K389" s="10"/>
      <c r="M389" s="10"/>
      <c r="O389" s="10"/>
    </row>
    <row r="390" spans="11:15">
      <c r="K390" s="10"/>
      <c r="M390" s="10"/>
      <c r="O390" s="10"/>
    </row>
    <row r="391" spans="11:15">
      <c r="K391" s="10"/>
      <c r="M391" s="10"/>
      <c r="O391" s="10"/>
    </row>
    <row r="392" spans="11:15">
      <c r="K392" s="10"/>
      <c r="M392" s="10"/>
      <c r="O392" s="10"/>
    </row>
    <row r="393" spans="11:15">
      <c r="K393" s="10"/>
      <c r="M393" s="10"/>
      <c r="O393" s="10"/>
    </row>
    <row r="394" spans="11:15">
      <c r="K394" s="10"/>
      <c r="M394" s="10"/>
      <c r="O394" s="10"/>
    </row>
    <row r="395" spans="11:15">
      <c r="K395" s="10"/>
      <c r="M395" s="10"/>
      <c r="O395" s="10"/>
    </row>
    <row r="396" spans="11:15">
      <c r="K396" s="10"/>
      <c r="M396" s="10"/>
      <c r="O396" s="10"/>
    </row>
    <row r="397" spans="11:15">
      <c r="K397" s="10"/>
      <c r="M397" s="10"/>
      <c r="O397" s="10"/>
    </row>
    <row r="398" spans="11:15">
      <c r="K398" s="10"/>
      <c r="M398" s="10"/>
      <c r="O398" s="10"/>
    </row>
    <row r="399" spans="11:15">
      <c r="K399" s="10"/>
      <c r="M399" s="10"/>
      <c r="O399" s="10"/>
    </row>
    <row r="400" spans="11:15">
      <c r="K400" s="10"/>
      <c r="M400" s="10"/>
      <c r="O400" s="10"/>
    </row>
    <row r="401" spans="11:15">
      <c r="K401" s="10"/>
      <c r="M401" s="10"/>
      <c r="O401" s="10"/>
    </row>
    <row r="402" spans="11:15">
      <c r="K402" s="10"/>
      <c r="M402" s="10"/>
      <c r="O402" s="10"/>
    </row>
    <row r="403" spans="11:15">
      <c r="K403" s="10"/>
      <c r="M403" s="10"/>
      <c r="O403" s="10"/>
    </row>
    <row r="404" spans="11:15">
      <c r="K404" s="10"/>
      <c r="M404" s="10"/>
      <c r="O404" s="10"/>
    </row>
    <row r="405" spans="11:15">
      <c r="K405" s="10"/>
      <c r="M405" s="10"/>
      <c r="O405" s="10"/>
    </row>
    <row r="406" spans="11:15">
      <c r="K406" s="10"/>
      <c r="M406" s="10"/>
      <c r="O406" s="10"/>
    </row>
    <row r="407" spans="11:15">
      <c r="K407" s="10"/>
      <c r="M407" s="10"/>
      <c r="O407" s="10"/>
    </row>
    <row r="408" spans="11:15">
      <c r="K408" s="10"/>
      <c r="M408" s="10"/>
      <c r="O408" s="10"/>
    </row>
    <row r="409" spans="11:15">
      <c r="K409" s="10"/>
      <c r="M409" s="10"/>
      <c r="O409" s="10"/>
    </row>
    <row r="410" spans="11:15">
      <c r="K410" s="10"/>
      <c r="M410" s="10"/>
      <c r="O410" s="10"/>
    </row>
    <row r="411" spans="11:15">
      <c r="K411" s="10"/>
      <c r="M411" s="10"/>
      <c r="O411" s="10"/>
    </row>
    <row r="412" spans="11:15">
      <c r="K412" s="10"/>
      <c r="M412" s="10"/>
      <c r="O412" s="10"/>
    </row>
    <row r="413" spans="11:15">
      <c r="K413" s="10"/>
      <c r="M413" s="10"/>
      <c r="O413" s="10"/>
    </row>
    <row r="414" spans="11:15">
      <c r="K414" s="10"/>
      <c r="M414" s="10"/>
      <c r="O414" s="10"/>
    </row>
    <row r="415" spans="11:15">
      <c r="K415" s="10"/>
      <c r="M415" s="10"/>
      <c r="O415" s="10"/>
    </row>
    <row r="416" spans="11:15">
      <c r="K416" s="10"/>
      <c r="M416" s="10"/>
      <c r="O416" s="10"/>
    </row>
    <row r="417" spans="11:15">
      <c r="K417" s="10"/>
      <c r="M417" s="10"/>
      <c r="O417" s="10"/>
    </row>
    <row r="418" spans="11:15">
      <c r="K418" s="10"/>
      <c r="M418" s="10"/>
      <c r="O418" s="10"/>
    </row>
    <row r="419" spans="11:15">
      <c r="K419" s="10"/>
      <c r="M419" s="10"/>
      <c r="O419" s="10"/>
    </row>
    <row r="420" spans="11:15">
      <c r="K420" s="10"/>
      <c r="M420" s="10"/>
      <c r="O420" s="10"/>
    </row>
    <row r="421" spans="11:15">
      <c r="K421" s="10"/>
      <c r="M421" s="10"/>
      <c r="O421" s="10"/>
    </row>
    <row r="422" spans="11:15">
      <c r="K422" s="10"/>
      <c r="M422" s="10"/>
      <c r="O422" s="10"/>
    </row>
    <row r="423" spans="11:15">
      <c r="K423" s="10"/>
      <c r="M423" s="10"/>
      <c r="O423" s="10"/>
    </row>
    <row r="424" spans="11:15">
      <c r="K424" s="10"/>
      <c r="M424" s="10"/>
      <c r="O424" s="10"/>
    </row>
    <row r="425" spans="11:15">
      <c r="K425" s="10"/>
      <c r="M425" s="10"/>
      <c r="O425" s="10"/>
    </row>
    <row r="426" spans="11:15">
      <c r="K426" s="10"/>
      <c r="M426" s="10"/>
      <c r="O426" s="10"/>
    </row>
    <row r="427" spans="11:15">
      <c r="K427" s="10"/>
      <c r="M427" s="10"/>
      <c r="O427" s="10"/>
    </row>
    <row r="428" spans="11:15">
      <c r="K428" s="10"/>
      <c r="M428" s="10"/>
      <c r="O428" s="10"/>
    </row>
    <row r="429" spans="11:15">
      <c r="K429" s="10"/>
      <c r="M429" s="10"/>
      <c r="O429" s="10"/>
    </row>
    <row r="430" spans="11:15">
      <c r="K430" s="10"/>
      <c r="M430" s="10"/>
      <c r="O430" s="10"/>
    </row>
    <row r="431" spans="11:15">
      <c r="K431" s="10"/>
      <c r="M431" s="10"/>
      <c r="O431" s="10"/>
    </row>
    <row r="432" spans="11:15">
      <c r="K432" s="10"/>
      <c r="M432" s="10"/>
      <c r="O432" s="10"/>
    </row>
    <row r="433" spans="11:15">
      <c r="K433" s="10"/>
      <c r="M433" s="10"/>
      <c r="O433" s="10"/>
    </row>
    <row r="434" spans="11:15">
      <c r="K434" s="10"/>
      <c r="M434" s="10"/>
      <c r="O434" s="10"/>
    </row>
    <row r="435" spans="11:15">
      <c r="K435" s="10"/>
      <c r="M435" s="10"/>
      <c r="O435" s="10"/>
    </row>
    <row r="436" spans="11:15">
      <c r="K436" s="10"/>
      <c r="M436" s="10"/>
      <c r="O436" s="10"/>
    </row>
    <row r="437" spans="11:15">
      <c r="K437" s="10"/>
      <c r="M437" s="10"/>
      <c r="O437" s="10"/>
    </row>
    <row r="438" spans="11:15">
      <c r="K438" s="10"/>
      <c r="M438" s="10"/>
      <c r="O438" s="10"/>
    </row>
    <row r="439" spans="11:15">
      <c r="K439" s="10"/>
      <c r="M439" s="10"/>
      <c r="O439" s="10"/>
    </row>
    <row r="440" spans="11:15">
      <c r="K440" s="10"/>
      <c r="M440" s="10"/>
      <c r="O440" s="10"/>
    </row>
    <row r="441" spans="11:15">
      <c r="K441" s="10"/>
      <c r="M441" s="10"/>
      <c r="O441" s="10"/>
    </row>
    <row r="442" spans="11:15">
      <c r="K442" s="10"/>
      <c r="M442" s="10"/>
      <c r="O442" s="10"/>
    </row>
    <row r="443" spans="11:15">
      <c r="K443" s="10"/>
      <c r="M443" s="10"/>
      <c r="O443" s="10"/>
    </row>
    <row r="444" spans="11:15">
      <c r="K444" s="10"/>
      <c r="M444" s="10"/>
      <c r="O444" s="10"/>
    </row>
    <row r="445" spans="11:15">
      <c r="K445" s="10"/>
      <c r="M445" s="10"/>
      <c r="O445" s="10"/>
    </row>
    <row r="446" spans="11:15">
      <c r="K446" s="10"/>
      <c r="M446" s="10"/>
      <c r="O446" s="10"/>
    </row>
    <row r="447" spans="11:15">
      <c r="K447" s="10"/>
      <c r="M447" s="10"/>
      <c r="O447" s="10"/>
    </row>
    <row r="448" spans="11:15">
      <c r="K448" s="10"/>
      <c r="M448" s="10"/>
      <c r="O448" s="10"/>
    </row>
    <row r="449" spans="11:15">
      <c r="K449" s="10"/>
      <c r="M449" s="10"/>
      <c r="O449" s="10"/>
    </row>
    <row r="450" spans="11:15">
      <c r="K450" s="10"/>
      <c r="M450" s="10"/>
      <c r="O450" s="10"/>
    </row>
    <row r="451" spans="11:15">
      <c r="K451" s="10"/>
      <c r="M451" s="10"/>
      <c r="O451" s="10"/>
    </row>
    <row r="452" spans="11:15">
      <c r="K452" s="10"/>
      <c r="M452" s="10"/>
      <c r="O452" s="10"/>
    </row>
    <row r="453" spans="11:15">
      <c r="K453" s="10"/>
      <c r="M453" s="10"/>
      <c r="O453" s="10"/>
    </row>
    <row r="454" spans="11:15">
      <c r="K454" s="10"/>
      <c r="M454" s="10"/>
      <c r="O454" s="10"/>
    </row>
    <row r="455" spans="11:15">
      <c r="K455" s="10"/>
      <c r="M455" s="10"/>
      <c r="O455" s="10"/>
    </row>
    <row r="456" spans="11:15">
      <c r="K456" s="10"/>
      <c r="M456" s="10"/>
      <c r="O456" s="10"/>
    </row>
    <row r="457" spans="11:15">
      <c r="K457" s="10"/>
      <c r="M457" s="10"/>
      <c r="O457" s="10"/>
    </row>
    <row r="458" spans="11:15">
      <c r="K458" s="10"/>
      <c r="M458" s="10"/>
      <c r="O458" s="10"/>
    </row>
    <row r="459" spans="11:15">
      <c r="K459" s="10"/>
      <c r="M459" s="10"/>
      <c r="O459" s="10"/>
    </row>
    <row r="460" spans="11:15">
      <c r="K460" s="10"/>
      <c r="M460" s="10"/>
      <c r="O460" s="10"/>
    </row>
    <row r="461" spans="11:15">
      <c r="K461" s="10"/>
      <c r="M461" s="10"/>
      <c r="O461" s="10"/>
    </row>
    <row r="462" spans="11:15">
      <c r="K462" s="10"/>
      <c r="M462" s="10"/>
      <c r="O462" s="10"/>
    </row>
    <row r="463" spans="11:15">
      <c r="K463" s="10"/>
      <c r="M463" s="10"/>
      <c r="O463" s="10"/>
    </row>
    <row r="464" spans="11:15">
      <c r="K464" s="10"/>
      <c r="M464" s="10"/>
      <c r="O464" s="10"/>
    </row>
    <row r="465" spans="11:15">
      <c r="K465" s="10"/>
      <c r="M465" s="10"/>
      <c r="O465" s="10"/>
    </row>
    <row r="466" spans="11:15">
      <c r="K466" s="10"/>
      <c r="M466" s="10"/>
      <c r="O466" s="10"/>
    </row>
    <row r="467" spans="11:15">
      <c r="K467" s="10"/>
      <c r="M467" s="10"/>
      <c r="O467" s="10"/>
    </row>
    <row r="468" spans="11:15">
      <c r="K468" s="10"/>
      <c r="M468" s="10"/>
      <c r="O468" s="10"/>
    </row>
    <row r="469" spans="11:15">
      <c r="K469" s="10"/>
      <c r="M469" s="10"/>
      <c r="O469" s="10"/>
    </row>
    <row r="470" spans="11:15">
      <c r="K470" s="10"/>
      <c r="M470" s="10"/>
      <c r="O470" s="10"/>
    </row>
    <row r="471" spans="11:15">
      <c r="K471" s="10"/>
      <c r="M471" s="10"/>
      <c r="O471" s="10"/>
    </row>
    <row r="472" spans="11:15">
      <c r="K472" s="10"/>
      <c r="M472" s="10"/>
      <c r="O472" s="10"/>
    </row>
    <row r="473" spans="11:15">
      <c r="K473" s="10"/>
      <c r="M473" s="10"/>
      <c r="O473" s="10"/>
    </row>
    <row r="474" spans="11:15">
      <c r="K474" s="10"/>
      <c r="M474" s="10"/>
      <c r="O474" s="10"/>
    </row>
    <row r="475" spans="11:15">
      <c r="K475" s="10"/>
      <c r="M475" s="10"/>
      <c r="O475" s="10"/>
    </row>
    <row r="476" spans="11:15">
      <c r="K476" s="10"/>
      <c r="M476" s="10"/>
      <c r="O476" s="10"/>
    </row>
    <row r="477" spans="11:15">
      <c r="K477" s="10"/>
      <c r="M477" s="10"/>
      <c r="O477" s="10"/>
    </row>
    <row r="478" spans="11:15">
      <c r="K478" s="10"/>
      <c r="M478" s="10"/>
      <c r="O478" s="10"/>
    </row>
    <row r="479" spans="11:15">
      <c r="K479" s="10"/>
      <c r="M479" s="10"/>
      <c r="O479" s="10"/>
    </row>
    <row r="480" spans="11:15">
      <c r="K480" s="10"/>
      <c r="M480" s="10"/>
      <c r="O480" s="10"/>
    </row>
    <row r="481" spans="11:15">
      <c r="K481" s="10"/>
      <c r="M481" s="10"/>
      <c r="O481" s="10"/>
    </row>
    <row r="482" spans="11:15">
      <c r="K482" s="10"/>
      <c r="M482" s="10"/>
      <c r="O482" s="10"/>
    </row>
    <row r="483" spans="11:15">
      <c r="K483" s="10"/>
      <c r="M483" s="10"/>
      <c r="O483" s="10"/>
    </row>
    <row r="484" spans="11:15">
      <c r="K484" s="10"/>
      <c r="M484" s="10"/>
      <c r="O484" s="10"/>
    </row>
    <row r="485" spans="11:15">
      <c r="K485" s="10"/>
      <c r="M485" s="10"/>
      <c r="O485" s="10"/>
    </row>
    <row r="486" spans="11:15">
      <c r="K486" s="10"/>
      <c r="M486" s="10"/>
      <c r="O486" s="10"/>
    </row>
    <row r="487" spans="11:15">
      <c r="K487" s="10"/>
      <c r="M487" s="10"/>
      <c r="O487" s="10"/>
    </row>
    <row r="488" spans="11:15">
      <c r="K488" s="10"/>
      <c r="M488" s="10"/>
      <c r="O488" s="10"/>
    </row>
    <row r="489" spans="11:15">
      <c r="K489" s="10"/>
      <c r="M489" s="10"/>
      <c r="O489" s="10"/>
    </row>
    <row r="490" spans="11:15">
      <c r="K490" s="10"/>
      <c r="M490" s="10"/>
      <c r="O490" s="10"/>
    </row>
    <row r="491" spans="11:15">
      <c r="K491" s="10"/>
      <c r="M491" s="10"/>
      <c r="O491" s="10"/>
    </row>
    <row r="492" spans="11:15">
      <c r="K492" s="10"/>
      <c r="M492" s="10"/>
      <c r="O492" s="10"/>
    </row>
    <row r="493" spans="11:15">
      <c r="K493" s="10"/>
      <c r="M493" s="10"/>
      <c r="O493" s="10"/>
    </row>
    <row r="494" spans="11:15">
      <c r="K494" s="10"/>
      <c r="M494" s="10"/>
      <c r="O494" s="10"/>
    </row>
    <row r="495" spans="11:15">
      <c r="K495" s="10"/>
      <c r="M495" s="10"/>
      <c r="O495" s="10"/>
    </row>
    <row r="496" spans="11:15">
      <c r="K496" s="10"/>
      <c r="M496" s="10"/>
      <c r="O496" s="10"/>
    </row>
    <row r="497" spans="11:15">
      <c r="K497" s="10"/>
      <c r="M497" s="10"/>
      <c r="O497" s="10"/>
    </row>
    <row r="498" spans="11:15">
      <c r="K498" s="10"/>
      <c r="M498" s="10"/>
      <c r="O498" s="10"/>
    </row>
    <row r="499" spans="11:15">
      <c r="K499" s="10"/>
      <c r="M499" s="10"/>
      <c r="O499" s="10"/>
    </row>
    <row r="500" spans="11:15">
      <c r="K500" s="10"/>
      <c r="M500" s="10"/>
      <c r="O500" s="10"/>
    </row>
    <row r="501" spans="11:15">
      <c r="K501" s="10"/>
      <c r="M501" s="10"/>
      <c r="O501" s="10"/>
    </row>
    <row r="502" spans="11:15">
      <c r="K502" s="10"/>
      <c r="M502" s="10"/>
      <c r="O502" s="10"/>
    </row>
    <row r="503" spans="11:15">
      <c r="K503" s="10"/>
      <c r="M503" s="10"/>
      <c r="O503" s="10"/>
    </row>
    <row r="504" spans="11:15">
      <c r="K504" s="10"/>
      <c r="M504" s="10"/>
      <c r="O504" s="10"/>
    </row>
    <row r="505" spans="11:15">
      <c r="K505" s="10"/>
      <c r="M505" s="10"/>
      <c r="O505" s="10"/>
    </row>
    <row r="506" spans="11:15">
      <c r="K506" s="10"/>
      <c r="M506" s="10"/>
      <c r="O506" s="10"/>
    </row>
    <row r="507" spans="11:15">
      <c r="K507" s="10"/>
      <c r="M507" s="10"/>
      <c r="O507" s="10"/>
    </row>
    <row r="508" spans="11:15">
      <c r="K508" s="10"/>
      <c r="M508" s="10"/>
      <c r="O508" s="10"/>
    </row>
    <row r="509" spans="11:15">
      <c r="K509" s="10"/>
      <c r="M509" s="10"/>
      <c r="O509" s="10"/>
    </row>
    <row r="510" spans="11:15">
      <c r="K510" s="10"/>
      <c r="M510" s="10"/>
      <c r="O510" s="10"/>
    </row>
    <row r="511" spans="11:15">
      <c r="K511" s="10"/>
      <c r="M511" s="10"/>
      <c r="O511" s="10"/>
    </row>
    <row r="512" spans="11:15">
      <c r="K512" s="10"/>
      <c r="M512" s="10"/>
      <c r="O512" s="10"/>
    </row>
    <row r="513" spans="11:15">
      <c r="K513" s="10"/>
      <c r="M513" s="10"/>
      <c r="O513" s="10"/>
    </row>
    <row r="514" spans="11:15">
      <c r="K514" s="10"/>
      <c r="M514" s="10"/>
      <c r="O514" s="10"/>
    </row>
    <row r="515" spans="11:15">
      <c r="K515" s="10"/>
      <c r="M515" s="10"/>
      <c r="O515" s="10"/>
    </row>
    <row r="516" spans="11:15">
      <c r="K516" s="10"/>
      <c r="M516" s="10"/>
      <c r="O516" s="10"/>
    </row>
    <row r="517" spans="11:15">
      <c r="K517" s="10"/>
      <c r="M517" s="10"/>
      <c r="O517" s="10"/>
    </row>
    <row r="518" spans="11:15">
      <c r="K518" s="10"/>
      <c r="M518" s="10"/>
      <c r="O518" s="10"/>
    </row>
    <row r="519" spans="11:15">
      <c r="K519" s="10"/>
      <c r="M519" s="10"/>
      <c r="O519" s="10"/>
    </row>
    <row r="520" spans="11:15">
      <c r="K520" s="10"/>
      <c r="M520" s="10"/>
      <c r="O520" s="10"/>
    </row>
    <row r="521" spans="11:15">
      <c r="K521" s="10"/>
      <c r="M521" s="10"/>
      <c r="O521" s="10"/>
    </row>
    <row r="522" spans="11:15">
      <c r="K522" s="10"/>
      <c r="M522" s="10"/>
      <c r="O522" s="10"/>
    </row>
    <row r="523" spans="11:15">
      <c r="K523" s="10"/>
      <c r="M523" s="10"/>
      <c r="O523" s="10"/>
    </row>
    <row r="524" spans="11:15">
      <c r="K524" s="10"/>
      <c r="M524" s="10"/>
      <c r="O524" s="10"/>
    </row>
    <row r="525" spans="11:15">
      <c r="K525" s="10"/>
      <c r="M525" s="10"/>
      <c r="O525" s="10"/>
    </row>
    <row r="526" spans="11:15">
      <c r="K526" s="10"/>
      <c r="M526" s="10"/>
      <c r="O526" s="10"/>
    </row>
    <row r="527" spans="11:15">
      <c r="K527" s="10"/>
      <c r="M527" s="10"/>
      <c r="O527" s="10"/>
    </row>
    <row r="528" spans="11:15">
      <c r="K528" s="10"/>
      <c r="M528" s="10"/>
      <c r="O528" s="10"/>
    </row>
    <row r="529" spans="11:15">
      <c r="K529" s="10"/>
      <c r="M529" s="10"/>
      <c r="O529" s="10"/>
    </row>
    <row r="530" spans="11:15">
      <c r="K530" s="10"/>
      <c r="M530" s="10"/>
      <c r="O530" s="10"/>
    </row>
    <row r="531" spans="11:15">
      <c r="K531" s="10"/>
      <c r="M531" s="10"/>
      <c r="O531" s="10"/>
    </row>
    <row r="532" spans="11:15">
      <c r="K532" s="10"/>
      <c r="M532" s="10"/>
      <c r="O532" s="10"/>
    </row>
    <row r="533" spans="11:15">
      <c r="K533" s="10"/>
      <c r="M533" s="10"/>
      <c r="O533" s="10"/>
    </row>
    <row r="534" spans="11:15">
      <c r="K534" s="10"/>
      <c r="M534" s="10"/>
      <c r="O534" s="10"/>
    </row>
    <row r="535" spans="11:15">
      <c r="K535" s="10"/>
      <c r="M535" s="10"/>
      <c r="O535" s="10"/>
    </row>
    <row r="536" spans="11:15">
      <c r="K536" s="10"/>
      <c r="M536" s="10"/>
      <c r="O536" s="10"/>
    </row>
    <row r="537" spans="11:15">
      <c r="K537" s="10"/>
      <c r="M537" s="10"/>
      <c r="O537" s="10"/>
    </row>
    <row r="538" spans="11:15">
      <c r="K538" s="10"/>
      <c r="M538" s="10"/>
      <c r="O538" s="10"/>
    </row>
    <row r="539" spans="11:15">
      <c r="K539" s="10"/>
      <c r="M539" s="10"/>
      <c r="O539" s="10"/>
    </row>
    <row r="540" spans="11:15">
      <c r="K540" s="10"/>
      <c r="M540" s="10"/>
      <c r="O540" s="10"/>
    </row>
    <row r="541" spans="11:15">
      <c r="K541" s="10"/>
      <c r="M541" s="10"/>
      <c r="O541" s="10"/>
    </row>
    <row r="542" spans="11:15">
      <c r="K542" s="10"/>
      <c r="M542" s="10"/>
      <c r="O542" s="10"/>
    </row>
    <row r="543" spans="11:15">
      <c r="K543" s="10"/>
      <c r="M543" s="10"/>
      <c r="O543" s="10"/>
    </row>
    <row r="544" spans="11:15">
      <c r="K544" s="10"/>
      <c r="M544" s="10"/>
      <c r="O544" s="10"/>
    </row>
    <row r="545" spans="11:15">
      <c r="K545" s="10"/>
      <c r="M545" s="10"/>
      <c r="O545" s="10"/>
    </row>
    <row r="546" spans="11:15">
      <c r="K546" s="10"/>
      <c r="M546" s="10"/>
      <c r="O546" s="10"/>
    </row>
    <row r="547" spans="11:15">
      <c r="K547" s="10"/>
      <c r="M547" s="10"/>
      <c r="O547" s="10"/>
    </row>
    <row r="548" spans="11:15">
      <c r="K548" s="10"/>
      <c r="M548" s="10"/>
      <c r="O548" s="10"/>
    </row>
    <row r="549" spans="11:15">
      <c r="K549" s="10"/>
      <c r="M549" s="10"/>
      <c r="O549" s="10"/>
    </row>
    <row r="550" spans="11:15">
      <c r="K550" s="10"/>
      <c r="M550" s="10"/>
      <c r="O550" s="10"/>
    </row>
    <row r="551" spans="11:15">
      <c r="K551" s="10"/>
      <c r="M551" s="10"/>
      <c r="O551" s="10"/>
    </row>
    <row r="552" spans="11:15">
      <c r="K552" s="10"/>
      <c r="M552" s="10"/>
      <c r="O552" s="10"/>
    </row>
    <row r="553" spans="11:15">
      <c r="K553" s="10"/>
      <c r="M553" s="10"/>
      <c r="O553" s="10"/>
    </row>
    <row r="554" spans="11:15">
      <c r="K554" s="10"/>
      <c r="M554" s="10"/>
      <c r="O554" s="10"/>
    </row>
    <row r="555" spans="11:15">
      <c r="K555" s="10"/>
      <c r="M555" s="10"/>
      <c r="O555" s="10"/>
    </row>
    <row r="556" spans="11:15">
      <c r="K556" s="10"/>
      <c r="M556" s="10"/>
      <c r="O556" s="10"/>
    </row>
    <row r="557" spans="11:15">
      <c r="K557" s="10"/>
      <c r="M557" s="10"/>
      <c r="O557" s="10"/>
    </row>
    <row r="558" spans="11:15">
      <c r="K558" s="10"/>
      <c r="M558" s="10"/>
      <c r="O558" s="10"/>
    </row>
    <row r="559" spans="11:15">
      <c r="K559" s="10"/>
      <c r="M559" s="10"/>
      <c r="O559" s="10"/>
    </row>
    <row r="560" spans="11:15">
      <c r="K560" s="10"/>
      <c r="M560" s="10"/>
      <c r="O560" s="10"/>
    </row>
    <row r="561" spans="11:15">
      <c r="K561" s="10"/>
      <c r="M561" s="10"/>
      <c r="O561" s="10"/>
    </row>
    <row r="562" spans="11:15">
      <c r="K562" s="10"/>
      <c r="M562" s="10"/>
      <c r="O562" s="10"/>
    </row>
    <row r="563" spans="11:15">
      <c r="K563" s="10"/>
      <c r="M563" s="10"/>
      <c r="O563" s="10"/>
    </row>
    <row r="564" spans="11:15">
      <c r="K564" s="10"/>
      <c r="M564" s="10"/>
      <c r="O564" s="10"/>
    </row>
    <row r="565" spans="11:15">
      <c r="K565" s="10"/>
      <c r="M565" s="10"/>
      <c r="O565" s="10"/>
    </row>
    <row r="566" spans="11:15">
      <c r="K566" s="10"/>
      <c r="M566" s="10"/>
      <c r="O566" s="10"/>
    </row>
    <row r="567" spans="11:15">
      <c r="K567" s="10"/>
      <c r="M567" s="10"/>
      <c r="O567" s="10"/>
    </row>
    <row r="568" spans="11:15">
      <c r="K568" s="10"/>
      <c r="M568" s="10"/>
      <c r="O568" s="10"/>
    </row>
    <row r="569" spans="11:15">
      <c r="K569" s="10"/>
      <c r="M569" s="10"/>
      <c r="O569" s="10"/>
    </row>
    <row r="570" spans="11:15">
      <c r="K570" s="10"/>
      <c r="M570" s="10"/>
      <c r="O570" s="10"/>
    </row>
    <row r="571" spans="11:15">
      <c r="K571" s="10"/>
      <c r="M571" s="10"/>
      <c r="O571" s="10"/>
    </row>
    <row r="572" spans="11:15">
      <c r="K572" s="10"/>
      <c r="M572" s="10"/>
      <c r="O572" s="10"/>
    </row>
    <row r="573" spans="11:15">
      <c r="K573" s="10"/>
      <c r="M573" s="10"/>
      <c r="O573" s="10"/>
    </row>
    <row r="574" spans="11:15">
      <c r="K574" s="10"/>
      <c r="M574" s="10"/>
      <c r="O574" s="10"/>
    </row>
    <row r="575" spans="11:15">
      <c r="K575" s="10"/>
      <c r="M575" s="10"/>
      <c r="O575" s="10"/>
    </row>
    <row r="576" spans="11:15">
      <c r="K576" s="10"/>
      <c r="M576" s="10"/>
      <c r="O576" s="10"/>
    </row>
    <row r="577" spans="11:15">
      <c r="K577" s="10"/>
      <c r="M577" s="10"/>
      <c r="O577" s="10"/>
    </row>
    <row r="578" spans="11:15">
      <c r="K578" s="10"/>
      <c r="M578" s="10"/>
      <c r="O578" s="10"/>
    </row>
    <row r="579" spans="11:15">
      <c r="K579" s="10"/>
      <c r="M579" s="10"/>
      <c r="O579" s="10"/>
    </row>
    <row r="580" spans="11:15">
      <c r="K580" s="10"/>
      <c r="M580" s="10"/>
      <c r="O580" s="10"/>
    </row>
    <row r="581" spans="11:15">
      <c r="K581" s="10"/>
      <c r="M581" s="10"/>
      <c r="O581" s="10"/>
    </row>
    <row r="582" spans="11:15">
      <c r="K582" s="10"/>
      <c r="M582" s="10"/>
      <c r="O582" s="10"/>
    </row>
    <row r="583" spans="11:15">
      <c r="K583" s="10"/>
      <c r="M583" s="10"/>
      <c r="O583" s="10"/>
    </row>
    <row r="584" spans="11:15">
      <c r="K584" s="10"/>
      <c r="M584" s="10"/>
      <c r="O584" s="10"/>
    </row>
    <row r="585" spans="11:15">
      <c r="K585" s="10"/>
      <c r="M585" s="10"/>
      <c r="O585" s="10"/>
    </row>
    <row r="586" spans="11:15">
      <c r="K586" s="10"/>
      <c r="M586" s="10"/>
      <c r="O586" s="10"/>
    </row>
    <row r="587" spans="11:15">
      <c r="K587" s="10"/>
      <c r="M587" s="10"/>
      <c r="O587" s="10"/>
    </row>
    <row r="588" spans="11:15">
      <c r="K588" s="10"/>
      <c r="M588" s="10"/>
      <c r="O588" s="10"/>
    </row>
    <row r="589" spans="11:15">
      <c r="K589" s="10"/>
      <c r="M589" s="10"/>
      <c r="O589" s="10"/>
    </row>
    <row r="590" spans="11:15">
      <c r="K590" s="10"/>
      <c r="M590" s="10"/>
      <c r="O590" s="10"/>
    </row>
    <row r="591" spans="11:15">
      <c r="K591" s="10"/>
      <c r="M591" s="10"/>
      <c r="O591" s="10"/>
    </row>
    <row r="592" spans="11:15">
      <c r="K592" s="10"/>
      <c r="M592" s="10"/>
      <c r="O592" s="10"/>
    </row>
    <row r="593" spans="11:15">
      <c r="K593" s="10"/>
      <c r="M593" s="10"/>
      <c r="O593" s="10"/>
    </row>
    <row r="594" spans="11:15">
      <c r="K594" s="10"/>
      <c r="M594" s="10"/>
      <c r="O594" s="10"/>
    </row>
    <row r="595" spans="11:15">
      <c r="K595" s="10"/>
      <c r="M595" s="10"/>
      <c r="O595" s="10"/>
    </row>
    <row r="596" spans="11:15">
      <c r="K596" s="10"/>
      <c r="M596" s="10"/>
      <c r="O596" s="10"/>
    </row>
    <row r="597" spans="11:15">
      <c r="K597" s="10"/>
      <c r="M597" s="10"/>
      <c r="O597" s="10"/>
    </row>
    <row r="598" spans="11:15">
      <c r="K598" s="10"/>
      <c r="M598" s="10"/>
      <c r="O598" s="10"/>
    </row>
    <row r="599" spans="11:15">
      <c r="K599" s="10"/>
      <c r="M599" s="10"/>
      <c r="O599" s="10"/>
    </row>
    <row r="600" spans="11:15">
      <c r="K600" s="10"/>
      <c r="M600" s="10"/>
      <c r="O600" s="10"/>
    </row>
    <row r="601" spans="11:15">
      <c r="K601" s="10"/>
      <c r="M601" s="10"/>
      <c r="O601" s="10"/>
    </row>
    <row r="602" spans="11:15">
      <c r="K602" s="10"/>
      <c r="M602" s="10"/>
      <c r="O602" s="10"/>
    </row>
    <row r="603" spans="11:15">
      <c r="K603" s="10"/>
      <c r="M603" s="10"/>
      <c r="O603" s="10"/>
    </row>
    <row r="604" spans="11:15">
      <c r="K604" s="10"/>
      <c r="M604" s="10"/>
      <c r="O604" s="10"/>
    </row>
    <row r="605" spans="11:15">
      <c r="K605" s="10"/>
      <c r="M605" s="10"/>
      <c r="O605" s="10"/>
    </row>
    <row r="606" spans="11:15">
      <c r="K606" s="10"/>
      <c r="M606" s="10"/>
      <c r="O606" s="10"/>
    </row>
    <row r="607" spans="11:15">
      <c r="K607" s="10"/>
      <c r="M607" s="10"/>
      <c r="O607" s="10"/>
    </row>
    <row r="608" spans="11:15">
      <c r="K608" s="10"/>
      <c r="M608" s="10"/>
      <c r="O608" s="10"/>
    </row>
    <row r="609" spans="11:15">
      <c r="K609" s="10"/>
      <c r="M609" s="10"/>
      <c r="O609" s="10"/>
    </row>
    <row r="610" spans="11:15">
      <c r="K610" s="10"/>
      <c r="M610" s="10"/>
      <c r="O610" s="10"/>
    </row>
    <row r="611" spans="11:15">
      <c r="K611" s="10"/>
      <c r="M611" s="10"/>
      <c r="O611" s="10"/>
    </row>
    <row r="612" spans="11:15">
      <c r="K612" s="10"/>
      <c r="M612" s="10"/>
      <c r="O612" s="10"/>
    </row>
    <row r="613" spans="11:15">
      <c r="K613" s="10"/>
      <c r="M613" s="10"/>
      <c r="O613" s="10"/>
    </row>
    <row r="614" spans="11:15">
      <c r="K614" s="10"/>
      <c r="M614" s="10"/>
      <c r="O614" s="10"/>
    </row>
    <row r="615" spans="11:15">
      <c r="K615" s="10"/>
      <c r="M615" s="10"/>
      <c r="O615" s="10"/>
    </row>
    <row r="616" spans="11:15">
      <c r="K616" s="10"/>
      <c r="M616" s="10"/>
      <c r="O616" s="10"/>
    </row>
    <row r="617" spans="11:15">
      <c r="K617" s="10"/>
      <c r="M617" s="10"/>
      <c r="O617" s="10"/>
    </row>
    <row r="618" spans="11:15">
      <c r="K618" s="10"/>
      <c r="M618" s="10"/>
      <c r="O618" s="10"/>
    </row>
    <row r="619" spans="11:15">
      <c r="K619" s="10"/>
      <c r="M619" s="10"/>
      <c r="O619" s="10"/>
    </row>
    <row r="620" spans="11:15">
      <c r="K620" s="10"/>
      <c r="M620" s="10"/>
      <c r="O620" s="10"/>
    </row>
    <row r="621" spans="11:15">
      <c r="K621" s="10"/>
      <c r="M621" s="10"/>
      <c r="O621" s="10"/>
    </row>
    <row r="622" spans="11:15">
      <c r="K622" s="10"/>
      <c r="M622" s="10"/>
      <c r="O622" s="10"/>
    </row>
    <row r="623" spans="11:15">
      <c r="K623" s="10"/>
      <c r="M623" s="10"/>
      <c r="O623" s="10"/>
    </row>
    <row r="624" spans="11:15">
      <c r="K624" s="10"/>
      <c r="M624" s="10"/>
      <c r="O624" s="10"/>
    </row>
    <row r="625" spans="11:15">
      <c r="K625" s="10"/>
      <c r="M625" s="10"/>
      <c r="O625" s="10"/>
    </row>
    <row r="626" spans="11:15">
      <c r="K626" s="10"/>
      <c r="M626" s="10"/>
      <c r="O626" s="10"/>
    </row>
    <row r="627" spans="11:15">
      <c r="K627" s="10"/>
      <c r="M627" s="10"/>
      <c r="O627" s="10"/>
    </row>
    <row r="628" spans="11:15">
      <c r="K628" s="10"/>
      <c r="M628" s="10"/>
      <c r="O628" s="10"/>
    </row>
    <row r="629" spans="11:15">
      <c r="K629" s="10"/>
      <c r="M629" s="10"/>
      <c r="O629" s="10"/>
    </row>
    <row r="630" spans="11:15">
      <c r="K630" s="10"/>
      <c r="M630" s="10"/>
      <c r="O630" s="10"/>
    </row>
    <row r="631" spans="11:15">
      <c r="K631" s="10"/>
      <c r="M631" s="10"/>
      <c r="O631" s="10"/>
    </row>
    <row r="632" spans="11:15">
      <c r="K632" s="10"/>
      <c r="M632" s="10"/>
      <c r="O632" s="10"/>
    </row>
    <row r="633" spans="11:15">
      <c r="K633" s="10"/>
      <c r="M633" s="10"/>
      <c r="O633" s="10"/>
    </row>
    <row r="634" spans="11:15">
      <c r="K634" s="10"/>
      <c r="M634" s="10"/>
      <c r="O634" s="10"/>
    </row>
    <row r="635" spans="11:15">
      <c r="K635" s="10"/>
      <c r="M635" s="10"/>
      <c r="O635" s="10"/>
    </row>
    <row r="636" spans="11:15">
      <c r="K636" s="10"/>
      <c r="M636" s="10"/>
      <c r="O636" s="10"/>
    </row>
    <row r="637" spans="11:15">
      <c r="K637" s="10"/>
      <c r="M637" s="10"/>
      <c r="O637" s="10"/>
    </row>
    <row r="638" spans="11:15">
      <c r="K638" s="10"/>
      <c r="M638" s="10"/>
      <c r="O638" s="10"/>
    </row>
    <row r="639" spans="11:15">
      <c r="K639" s="10"/>
      <c r="M639" s="10"/>
      <c r="O639" s="10"/>
    </row>
    <row r="640" spans="11:15">
      <c r="K640" s="10"/>
      <c r="M640" s="10"/>
      <c r="O640" s="10"/>
    </row>
    <row r="641" spans="11:15">
      <c r="K641" s="10"/>
      <c r="M641" s="10"/>
      <c r="O641" s="10"/>
    </row>
    <row r="642" spans="11:15">
      <c r="K642" s="10"/>
      <c r="M642" s="10"/>
      <c r="O642" s="10"/>
    </row>
    <row r="643" spans="11:15">
      <c r="K643" s="10"/>
      <c r="M643" s="10"/>
      <c r="O643" s="10"/>
    </row>
    <row r="644" spans="11:15">
      <c r="K644" s="10"/>
      <c r="M644" s="10"/>
      <c r="O644" s="10"/>
    </row>
    <row r="645" spans="11:15">
      <c r="K645" s="10"/>
      <c r="M645" s="10"/>
      <c r="O645" s="10"/>
    </row>
    <row r="646" spans="11:15">
      <c r="K646" s="10"/>
      <c r="M646" s="10"/>
      <c r="O646" s="10"/>
    </row>
    <row r="647" spans="11:15">
      <c r="K647" s="10"/>
      <c r="M647" s="10"/>
      <c r="O647" s="10"/>
    </row>
    <row r="648" spans="11:15">
      <c r="K648" s="10"/>
      <c r="M648" s="10"/>
      <c r="O648" s="10"/>
    </row>
    <row r="649" spans="11:15">
      <c r="K649" s="10"/>
      <c r="M649" s="10"/>
      <c r="O649" s="10"/>
    </row>
    <row r="650" spans="11:15">
      <c r="K650" s="10"/>
      <c r="M650" s="10"/>
      <c r="O650" s="10"/>
    </row>
    <row r="651" spans="11:15">
      <c r="K651" s="10"/>
      <c r="M651" s="10"/>
      <c r="O651" s="10"/>
    </row>
    <row r="652" spans="11:15">
      <c r="K652" s="10"/>
      <c r="M652" s="10"/>
      <c r="O652" s="10"/>
    </row>
    <row r="653" spans="11:15">
      <c r="K653" s="10"/>
      <c r="M653" s="10"/>
      <c r="O653" s="10"/>
    </row>
    <row r="654" spans="11:15">
      <c r="K654" s="10"/>
      <c r="M654" s="10"/>
      <c r="O654" s="10"/>
    </row>
    <row r="655" spans="11:15">
      <c r="K655" s="10"/>
      <c r="M655" s="10"/>
      <c r="O655" s="10"/>
    </row>
    <row r="656" spans="11:15">
      <c r="K656" s="10"/>
      <c r="M656" s="10"/>
      <c r="O656" s="10"/>
    </row>
    <row r="657" spans="11:15">
      <c r="K657" s="10"/>
      <c r="M657" s="10"/>
      <c r="O657" s="10"/>
    </row>
    <row r="658" spans="11:15">
      <c r="K658" s="10"/>
      <c r="M658" s="10"/>
      <c r="O658" s="10"/>
    </row>
    <row r="659" spans="11:15">
      <c r="K659" s="10"/>
      <c r="M659" s="10"/>
      <c r="O659" s="10"/>
    </row>
    <row r="660" spans="11:15">
      <c r="K660" s="10"/>
      <c r="M660" s="10"/>
      <c r="O660" s="10"/>
    </row>
    <row r="661" spans="11:15">
      <c r="K661" s="10"/>
      <c r="M661" s="10"/>
      <c r="O661" s="10"/>
    </row>
    <row r="662" spans="11:15">
      <c r="K662" s="10"/>
      <c r="M662" s="10"/>
      <c r="O662" s="10"/>
    </row>
    <row r="663" spans="11:15">
      <c r="K663" s="10"/>
      <c r="M663" s="10"/>
      <c r="O663" s="10"/>
    </row>
    <row r="664" spans="11:15">
      <c r="K664" s="10"/>
      <c r="M664" s="10"/>
      <c r="O664" s="10"/>
    </row>
    <row r="665" spans="11:15">
      <c r="K665" s="10"/>
      <c r="M665" s="10"/>
      <c r="O665" s="10"/>
    </row>
    <row r="666" spans="11:15">
      <c r="K666" s="10"/>
      <c r="M666" s="10"/>
      <c r="O666" s="10"/>
    </row>
    <row r="667" spans="11:15">
      <c r="K667" s="10"/>
      <c r="M667" s="10"/>
      <c r="O667" s="10"/>
    </row>
    <row r="668" spans="11:15">
      <c r="K668" s="10"/>
      <c r="M668" s="10"/>
      <c r="O668" s="10"/>
    </row>
    <row r="669" spans="11:15">
      <c r="K669" s="10"/>
      <c r="M669" s="10"/>
      <c r="O669" s="10"/>
    </row>
    <row r="670" spans="11:15">
      <c r="K670" s="10"/>
      <c r="M670" s="10"/>
      <c r="O670" s="10"/>
    </row>
    <row r="671" spans="11:15">
      <c r="K671" s="10"/>
      <c r="M671" s="10"/>
      <c r="O671" s="10"/>
    </row>
    <row r="672" spans="11:15">
      <c r="K672" s="10"/>
      <c r="M672" s="10"/>
      <c r="O672" s="10"/>
    </row>
    <row r="673" spans="11:15">
      <c r="K673" s="10"/>
      <c r="M673" s="10"/>
      <c r="O673" s="10"/>
    </row>
    <row r="674" spans="11:15">
      <c r="K674" s="10"/>
      <c r="M674" s="10"/>
      <c r="O674" s="10"/>
    </row>
    <row r="675" spans="11:15">
      <c r="K675" s="10"/>
      <c r="M675" s="10"/>
      <c r="O675" s="10"/>
    </row>
    <row r="676" spans="11:15">
      <c r="K676" s="10"/>
      <c r="M676" s="10"/>
      <c r="O676" s="10"/>
    </row>
    <row r="677" spans="11:15">
      <c r="K677" s="10"/>
      <c r="M677" s="10"/>
      <c r="O677" s="10"/>
    </row>
    <row r="678" spans="11:15">
      <c r="K678" s="10"/>
      <c r="M678" s="10"/>
      <c r="O678" s="10"/>
    </row>
    <row r="679" spans="11:15">
      <c r="K679" s="10"/>
      <c r="M679" s="10"/>
      <c r="O679" s="10"/>
    </row>
    <row r="680" spans="11:15">
      <c r="K680" s="10"/>
      <c r="M680" s="10"/>
      <c r="O680" s="10"/>
    </row>
    <row r="681" spans="11:15">
      <c r="K681" s="10"/>
      <c r="M681" s="10"/>
      <c r="O681" s="10"/>
    </row>
    <row r="682" spans="11:15">
      <c r="K682" s="10"/>
      <c r="M682" s="10"/>
      <c r="O682" s="10"/>
    </row>
    <row r="683" spans="11:15">
      <c r="K683" s="10"/>
      <c r="M683" s="10"/>
      <c r="O683" s="10"/>
    </row>
    <row r="684" spans="11:15">
      <c r="K684" s="10"/>
      <c r="M684" s="10"/>
      <c r="O684" s="10"/>
    </row>
    <row r="685" spans="11:15">
      <c r="K685" s="10"/>
      <c r="M685" s="10"/>
      <c r="O685" s="10"/>
    </row>
    <row r="686" spans="11:15">
      <c r="K686" s="10"/>
      <c r="M686" s="10"/>
      <c r="O686" s="10"/>
    </row>
    <row r="687" spans="11:15">
      <c r="K687" s="10"/>
      <c r="M687" s="10"/>
      <c r="O687" s="10"/>
    </row>
    <row r="688" spans="11:15">
      <c r="K688" s="10"/>
      <c r="M688" s="10"/>
      <c r="O688" s="10"/>
    </row>
    <row r="689" spans="11:15">
      <c r="K689" s="10"/>
      <c r="M689" s="10"/>
      <c r="O689" s="10"/>
    </row>
    <row r="690" spans="11:15">
      <c r="K690" s="10"/>
      <c r="M690" s="10"/>
      <c r="O690" s="10"/>
    </row>
    <row r="691" spans="11:15">
      <c r="K691" s="10"/>
      <c r="M691" s="10"/>
      <c r="O691" s="10"/>
    </row>
    <row r="692" spans="11:15">
      <c r="K692" s="10"/>
      <c r="M692" s="10"/>
      <c r="O692" s="10"/>
    </row>
    <row r="693" spans="11:15">
      <c r="K693" s="10"/>
      <c r="M693" s="10"/>
      <c r="O693" s="10"/>
    </row>
    <row r="694" spans="11:15">
      <c r="K694" s="10"/>
      <c r="M694" s="10"/>
      <c r="O694" s="10"/>
    </row>
    <row r="695" spans="11:15">
      <c r="K695" s="10"/>
      <c r="M695" s="10"/>
      <c r="O695" s="10"/>
    </row>
    <row r="696" spans="11:15">
      <c r="K696" s="10"/>
      <c r="M696" s="10"/>
      <c r="O696" s="10"/>
    </row>
    <row r="697" spans="11:15">
      <c r="K697" s="10"/>
      <c r="M697" s="10"/>
      <c r="O697" s="10"/>
    </row>
    <row r="698" spans="11:15">
      <c r="K698" s="10"/>
      <c r="M698" s="10"/>
      <c r="O698" s="10"/>
    </row>
    <row r="699" spans="11:15">
      <c r="K699" s="10"/>
      <c r="M699" s="10"/>
      <c r="O699" s="10"/>
    </row>
    <row r="700" spans="11:15">
      <c r="K700" s="10"/>
      <c r="M700" s="10"/>
      <c r="O700" s="10"/>
    </row>
    <row r="701" spans="11:15">
      <c r="K701" s="10"/>
      <c r="M701" s="10"/>
      <c r="O701" s="10"/>
    </row>
    <row r="702" spans="11:15">
      <c r="K702" s="10"/>
      <c r="M702" s="10"/>
      <c r="O702" s="10"/>
    </row>
    <row r="703" spans="11:15">
      <c r="K703" s="10"/>
      <c r="M703" s="10"/>
      <c r="O703" s="10"/>
    </row>
    <row r="704" spans="11:15">
      <c r="K704" s="10"/>
      <c r="M704" s="10"/>
      <c r="O704" s="10"/>
    </row>
    <row r="705" spans="11:15">
      <c r="K705" s="10"/>
      <c r="M705" s="10"/>
      <c r="O705" s="10"/>
    </row>
    <row r="706" spans="11:15">
      <c r="K706" s="10"/>
      <c r="M706" s="10"/>
      <c r="O706" s="10"/>
    </row>
    <row r="707" spans="11:15">
      <c r="K707" s="10"/>
      <c r="M707" s="10"/>
      <c r="O707" s="10"/>
    </row>
    <row r="708" spans="11:15">
      <c r="K708" s="10"/>
      <c r="M708" s="10"/>
      <c r="O708" s="10"/>
    </row>
    <row r="709" spans="11:15">
      <c r="K709" s="10"/>
      <c r="M709" s="10"/>
      <c r="O709" s="10"/>
    </row>
    <row r="710" spans="11:15">
      <c r="K710" s="10"/>
      <c r="M710" s="10"/>
      <c r="O710" s="10"/>
    </row>
    <row r="711" spans="11:15">
      <c r="K711" s="10"/>
      <c r="M711" s="10"/>
      <c r="O711" s="10"/>
    </row>
    <row r="712" spans="11:15">
      <c r="K712" s="10"/>
      <c r="M712" s="10"/>
      <c r="O712" s="10"/>
    </row>
    <row r="713" spans="11:15">
      <c r="K713" s="10"/>
      <c r="M713" s="10"/>
      <c r="O713" s="10"/>
    </row>
    <row r="714" spans="11:15">
      <c r="K714" s="10"/>
      <c r="M714" s="10"/>
      <c r="O714" s="10"/>
    </row>
    <row r="715" spans="11:15">
      <c r="K715" s="10"/>
      <c r="M715" s="10"/>
      <c r="O715" s="10"/>
    </row>
    <row r="716" spans="11:15">
      <c r="K716" s="10"/>
      <c r="M716" s="10"/>
      <c r="O716" s="10"/>
    </row>
    <row r="717" spans="11:15">
      <c r="K717" s="10"/>
      <c r="M717" s="10"/>
      <c r="O717" s="10"/>
    </row>
    <row r="718" spans="11:15">
      <c r="K718" s="10"/>
      <c r="M718" s="10"/>
      <c r="O718" s="10"/>
    </row>
    <row r="719" spans="11:15">
      <c r="K719" s="10"/>
      <c r="M719" s="10"/>
      <c r="O719" s="10"/>
    </row>
    <row r="720" spans="11:15">
      <c r="K720" s="10"/>
      <c r="M720" s="10"/>
      <c r="O720" s="10"/>
    </row>
    <row r="721" spans="11:15">
      <c r="K721" s="10"/>
      <c r="M721" s="10"/>
      <c r="O721" s="10"/>
    </row>
    <row r="722" spans="11:15">
      <c r="K722" s="10"/>
      <c r="M722" s="10"/>
      <c r="O722" s="10"/>
    </row>
    <row r="723" spans="11:15">
      <c r="K723" s="10"/>
      <c r="M723" s="10"/>
      <c r="O723" s="10"/>
    </row>
    <row r="724" spans="11:15">
      <c r="K724" s="10"/>
      <c r="M724" s="10"/>
      <c r="O724" s="10"/>
    </row>
    <row r="725" spans="11:15">
      <c r="K725" s="10"/>
      <c r="M725" s="10"/>
      <c r="O725" s="10"/>
    </row>
    <row r="726" spans="11:15">
      <c r="K726" s="10"/>
      <c r="M726" s="10"/>
      <c r="O726" s="10"/>
    </row>
    <row r="727" spans="11:15">
      <c r="K727" s="10"/>
      <c r="M727" s="10"/>
      <c r="O727" s="10"/>
    </row>
    <row r="728" spans="11:15">
      <c r="K728" s="10"/>
      <c r="M728" s="10"/>
      <c r="O728" s="10"/>
    </row>
    <row r="729" spans="11:15">
      <c r="K729" s="10"/>
      <c r="M729" s="10"/>
      <c r="O729" s="10"/>
    </row>
    <row r="730" spans="11:15">
      <c r="K730" s="10"/>
      <c r="M730" s="10"/>
      <c r="O730" s="10"/>
    </row>
    <row r="731" spans="11:15">
      <c r="K731" s="10"/>
      <c r="M731" s="10"/>
      <c r="O731" s="10"/>
    </row>
    <row r="732" spans="11:15">
      <c r="K732" s="10"/>
      <c r="M732" s="10"/>
      <c r="O732" s="10"/>
    </row>
    <row r="733" spans="11:15">
      <c r="K733" s="10"/>
      <c r="M733" s="10"/>
      <c r="O733" s="10"/>
    </row>
    <row r="734" spans="11:15">
      <c r="K734" s="10"/>
      <c r="M734" s="10"/>
      <c r="O734" s="10"/>
    </row>
    <row r="735" spans="11:15">
      <c r="K735" s="10"/>
      <c r="M735" s="10"/>
      <c r="O735" s="10"/>
    </row>
    <row r="736" spans="11:15">
      <c r="K736" s="10"/>
      <c r="M736" s="10"/>
      <c r="O736" s="10"/>
    </row>
    <row r="737" spans="11:15">
      <c r="K737" s="10"/>
      <c r="M737" s="10"/>
      <c r="O737" s="10"/>
    </row>
    <row r="738" spans="11:15">
      <c r="K738" s="10"/>
      <c r="M738" s="10"/>
      <c r="O738" s="10"/>
    </row>
    <row r="739" spans="11:15">
      <c r="K739" s="10"/>
      <c r="M739" s="10"/>
      <c r="O739" s="10"/>
    </row>
    <row r="740" spans="11:15">
      <c r="K740" s="10"/>
      <c r="M740" s="10"/>
      <c r="O740" s="10"/>
    </row>
    <row r="741" spans="11:15">
      <c r="K741" s="10"/>
      <c r="M741" s="10"/>
      <c r="O741" s="10"/>
    </row>
    <row r="742" spans="11:15">
      <c r="K742" s="10"/>
      <c r="M742" s="10"/>
      <c r="O742" s="10"/>
    </row>
    <row r="743" spans="11:15">
      <c r="K743" s="10"/>
      <c r="M743" s="10"/>
      <c r="O743" s="10"/>
    </row>
    <row r="744" spans="11:15">
      <c r="K744" s="10"/>
      <c r="M744" s="10"/>
      <c r="O744" s="10"/>
    </row>
    <row r="745" spans="11:15">
      <c r="K745" s="10"/>
      <c r="M745" s="10"/>
      <c r="O745" s="10"/>
    </row>
    <row r="746" spans="11:15">
      <c r="K746" s="10"/>
      <c r="M746" s="10"/>
      <c r="O746" s="10"/>
    </row>
    <row r="747" spans="11:15">
      <c r="K747" s="10"/>
      <c r="M747" s="10"/>
      <c r="O747" s="10"/>
    </row>
    <row r="748" spans="11:15">
      <c r="K748" s="10"/>
      <c r="M748" s="10"/>
      <c r="O748" s="10"/>
    </row>
    <row r="749" spans="11:15">
      <c r="K749" s="10"/>
      <c r="M749" s="10"/>
      <c r="O749" s="10"/>
    </row>
    <row r="750" spans="11:15">
      <c r="K750" s="10"/>
      <c r="M750" s="10"/>
      <c r="O750" s="10"/>
    </row>
    <row r="751" spans="11:15">
      <c r="K751" s="10"/>
      <c r="M751" s="10"/>
      <c r="O751" s="10"/>
    </row>
    <row r="752" spans="11:15">
      <c r="K752" s="10"/>
      <c r="M752" s="10"/>
      <c r="O752" s="10"/>
    </row>
    <row r="753" spans="11:15">
      <c r="K753" s="10"/>
      <c r="M753" s="10"/>
      <c r="O753" s="10"/>
    </row>
    <row r="754" spans="11:15">
      <c r="K754" s="10"/>
      <c r="M754" s="10"/>
      <c r="O754" s="10"/>
    </row>
    <row r="755" spans="11:15">
      <c r="K755" s="10"/>
      <c r="M755" s="10"/>
      <c r="O755" s="10"/>
    </row>
    <row r="756" spans="11:15">
      <c r="K756" s="10"/>
      <c r="M756" s="10"/>
      <c r="O756" s="10"/>
    </row>
    <row r="757" spans="11:15">
      <c r="K757" s="10"/>
      <c r="M757" s="10"/>
      <c r="O757" s="10"/>
    </row>
    <row r="758" spans="11:15">
      <c r="K758" s="10"/>
      <c r="M758" s="10"/>
      <c r="O758" s="10"/>
    </row>
    <row r="759" spans="11:15">
      <c r="K759" s="10"/>
      <c r="M759" s="10"/>
      <c r="O759" s="10"/>
    </row>
    <row r="760" spans="11:15">
      <c r="K760" s="10"/>
      <c r="M760" s="10"/>
      <c r="O760" s="10"/>
    </row>
    <row r="761" spans="11:15">
      <c r="K761" s="10"/>
      <c r="M761" s="10"/>
      <c r="O761" s="10"/>
    </row>
    <row r="762" spans="11:15">
      <c r="K762" s="10"/>
      <c r="M762" s="10"/>
      <c r="O762" s="10"/>
    </row>
    <row r="763" spans="11:15">
      <c r="K763" s="10"/>
      <c r="M763" s="10"/>
      <c r="O763" s="10"/>
    </row>
    <row r="764" spans="11:15">
      <c r="K764" s="10"/>
      <c r="M764" s="10"/>
      <c r="O764" s="10"/>
    </row>
    <row r="765" spans="11:15">
      <c r="K765" s="10"/>
      <c r="M765" s="10"/>
      <c r="O765" s="10"/>
    </row>
    <row r="766" spans="11:15">
      <c r="K766" s="10"/>
      <c r="M766" s="10"/>
      <c r="O766" s="10"/>
    </row>
    <row r="767" spans="11:15">
      <c r="K767" s="10"/>
      <c r="M767" s="10"/>
      <c r="O767" s="10"/>
    </row>
    <row r="768" spans="11:15">
      <c r="K768" s="10"/>
      <c r="M768" s="10"/>
      <c r="O768" s="10"/>
    </row>
    <row r="769" spans="11:15">
      <c r="K769" s="10"/>
      <c r="M769" s="10"/>
      <c r="O769" s="10"/>
    </row>
    <row r="770" spans="11:15">
      <c r="K770" s="10"/>
      <c r="M770" s="10"/>
      <c r="O770" s="10"/>
    </row>
    <row r="771" spans="11:15">
      <c r="K771" s="10"/>
      <c r="M771" s="10"/>
      <c r="O771" s="10"/>
    </row>
    <row r="772" spans="11:15">
      <c r="K772" s="10"/>
      <c r="M772" s="10"/>
      <c r="O772" s="10"/>
    </row>
    <row r="773" spans="11:15">
      <c r="K773" s="10"/>
      <c r="M773" s="10"/>
      <c r="O773" s="10"/>
    </row>
    <row r="774" spans="11:15">
      <c r="K774" s="10"/>
      <c r="M774" s="10"/>
      <c r="O774" s="10"/>
    </row>
    <row r="775" spans="11:15">
      <c r="K775" s="10"/>
      <c r="M775" s="10"/>
      <c r="O775" s="10"/>
    </row>
    <row r="776" spans="11:15">
      <c r="K776" s="10"/>
      <c r="M776" s="10"/>
      <c r="O776" s="10"/>
    </row>
    <row r="777" spans="11:15">
      <c r="K777" s="10"/>
      <c r="M777" s="10"/>
      <c r="O777" s="10"/>
    </row>
    <row r="778" spans="11:15">
      <c r="K778" s="10"/>
      <c r="M778" s="10"/>
      <c r="O778" s="10"/>
    </row>
    <row r="779" spans="11:15">
      <c r="K779" s="10"/>
      <c r="M779" s="10"/>
      <c r="O779" s="10"/>
    </row>
    <row r="780" spans="11:15">
      <c r="K780" s="10"/>
      <c r="M780" s="10"/>
      <c r="O780" s="10"/>
    </row>
    <row r="781" spans="11:15">
      <c r="K781" s="10"/>
      <c r="M781" s="10"/>
      <c r="O781" s="10"/>
    </row>
    <row r="782" spans="11:15">
      <c r="K782" s="10"/>
      <c r="M782" s="10"/>
      <c r="O782" s="10"/>
    </row>
    <row r="783" spans="11:15">
      <c r="K783" s="10"/>
      <c r="M783" s="10"/>
      <c r="O783" s="10"/>
    </row>
    <row r="784" spans="11:15">
      <c r="K784" s="10"/>
      <c r="M784" s="10"/>
      <c r="O784" s="10"/>
    </row>
    <row r="785" spans="11:15">
      <c r="K785" s="10"/>
      <c r="M785" s="10"/>
      <c r="O785" s="10"/>
    </row>
    <row r="786" spans="11:15">
      <c r="K786" s="10"/>
      <c r="M786" s="10"/>
      <c r="O786" s="10"/>
    </row>
    <row r="787" spans="11:15">
      <c r="K787" s="10"/>
      <c r="M787" s="10"/>
      <c r="O787" s="10"/>
    </row>
    <row r="788" spans="11:15">
      <c r="K788" s="10"/>
      <c r="M788" s="10"/>
      <c r="O788" s="10"/>
    </row>
    <row r="789" spans="11:15">
      <c r="K789" s="10"/>
      <c r="M789" s="10"/>
      <c r="O789" s="10"/>
    </row>
    <row r="790" spans="11:15">
      <c r="K790" s="10"/>
      <c r="M790" s="10"/>
      <c r="O790" s="10"/>
    </row>
    <row r="791" spans="11:15">
      <c r="K791" s="10"/>
      <c r="M791" s="10"/>
      <c r="O791" s="10"/>
    </row>
    <row r="792" spans="11:15">
      <c r="K792" s="10"/>
      <c r="M792" s="10"/>
      <c r="O792" s="10"/>
    </row>
    <row r="793" spans="11:15">
      <c r="K793" s="10"/>
      <c r="M793" s="10"/>
      <c r="O793" s="10"/>
    </row>
    <row r="794" spans="11:15">
      <c r="K794" s="10"/>
      <c r="M794" s="10"/>
      <c r="O794" s="10"/>
    </row>
    <row r="795" spans="11:15">
      <c r="K795" s="10"/>
      <c r="M795" s="10"/>
      <c r="O795" s="10"/>
    </row>
    <row r="796" spans="11:15">
      <c r="K796" s="10"/>
      <c r="M796" s="10"/>
      <c r="O796" s="10"/>
    </row>
    <row r="797" spans="11:15">
      <c r="K797" s="10"/>
      <c r="M797" s="10"/>
      <c r="O797" s="10"/>
    </row>
    <row r="798" spans="11:15">
      <c r="K798" s="10"/>
      <c r="M798" s="10"/>
      <c r="O798" s="10"/>
    </row>
    <row r="799" spans="11:15">
      <c r="K799" s="10"/>
      <c r="M799" s="10"/>
      <c r="O799" s="10"/>
    </row>
    <row r="800" spans="11:15">
      <c r="K800" s="10"/>
      <c r="M800" s="10"/>
      <c r="O800" s="10"/>
    </row>
    <row r="801" spans="11:15">
      <c r="K801" s="10"/>
      <c r="M801" s="10"/>
      <c r="O801" s="10"/>
    </row>
    <row r="802" spans="11:15">
      <c r="K802" s="10"/>
      <c r="M802" s="10"/>
      <c r="O802" s="10"/>
    </row>
    <row r="803" spans="11:15">
      <c r="K803" s="10"/>
      <c r="M803" s="10"/>
      <c r="O803" s="10"/>
    </row>
    <row r="804" spans="11:15">
      <c r="K804" s="10"/>
      <c r="M804" s="10"/>
      <c r="O804" s="10"/>
    </row>
    <row r="805" spans="11:15">
      <c r="K805" s="10"/>
      <c r="M805" s="10"/>
      <c r="O805" s="10"/>
    </row>
    <row r="806" spans="11:15">
      <c r="K806" s="10"/>
      <c r="M806" s="10"/>
      <c r="O806" s="10"/>
    </row>
    <row r="807" spans="11:15">
      <c r="K807" s="10"/>
      <c r="M807" s="10"/>
      <c r="O807" s="10"/>
    </row>
    <row r="808" spans="11:15">
      <c r="K808" s="10"/>
      <c r="M808" s="10"/>
      <c r="O808" s="10"/>
    </row>
    <row r="809" spans="11:15">
      <c r="K809" s="10"/>
      <c r="M809" s="10"/>
      <c r="O809" s="10"/>
    </row>
    <row r="810" spans="11:15">
      <c r="K810" s="10"/>
      <c r="M810" s="10"/>
      <c r="O810" s="10"/>
    </row>
    <row r="811" spans="11:15">
      <c r="K811" s="10"/>
      <c r="M811" s="10"/>
      <c r="O811" s="10"/>
    </row>
    <row r="812" spans="11:15">
      <c r="K812" s="10"/>
      <c r="M812" s="10"/>
      <c r="O812" s="10"/>
    </row>
    <row r="813" spans="11:15">
      <c r="K813" s="10"/>
      <c r="M813" s="10"/>
      <c r="O813" s="10"/>
    </row>
    <row r="814" spans="11:15">
      <c r="K814" s="10"/>
      <c r="M814" s="10"/>
      <c r="O814" s="10"/>
    </row>
    <row r="815" spans="11:15">
      <c r="K815" s="10"/>
      <c r="M815" s="10"/>
      <c r="O815" s="10"/>
    </row>
    <row r="816" spans="11:15">
      <c r="K816" s="10"/>
      <c r="M816" s="10"/>
      <c r="O816" s="10"/>
    </row>
    <row r="817" spans="11:15">
      <c r="K817" s="10"/>
      <c r="M817" s="10"/>
      <c r="O817" s="10"/>
    </row>
    <row r="818" spans="11:15">
      <c r="K818" s="10"/>
      <c r="M818" s="10"/>
      <c r="O818" s="10"/>
    </row>
    <row r="819" spans="11:15">
      <c r="K819" s="10"/>
      <c r="M819" s="10"/>
      <c r="O819" s="10"/>
    </row>
    <row r="820" spans="11:15">
      <c r="K820" s="10"/>
      <c r="M820" s="10"/>
      <c r="O820" s="10"/>
    </row>
    <row r="821" spans="11:15">
      <c r="K821" s="10"/>
      <c r="M821" s="10"/>
      <c r="O821" s="10"/>
    </row>
    <row r="822" spans="11:15">
      <c r="K822" s="10"/>
      <c r="M822" s="10"/>
      <c r="O822" s="10"/>
    </row>
    <row r="823" spans="11:15">
      <c r="K823" s="10"/>
      <c r="M823" s="10"/>
      <c r="O823" s="10"/>
    </row>
    <row r="824" spans="11:15">
      <c r="K824" s="10"/>
      <c r="M824" s="10"/>
      <c r="O824" s="10"/>
    </row>
    <row r="825" spans="11:15">
      <c r="K825" s="10"/>
      <c r="M825" s="10"/>
      <c r="O825" s="10"/>
    </row>
    <row r="826" spans="11:15">
      <c r="K826" s="10"/>
      <c r="M826" s="10"/>
      <c r="O826" s="10"/>
    </row>
    <row r="827" spans="11:15">
      <c r="K827" s="10"/>
      <c r="M827" s="10"/>
      <c r="O827" s="10"/>
    </row>
    <row r="828" spans="11:15">
      <c r="K828" s="10"/>
      <c r="M828" s="10"/>
      <c r="O828" s="10"/>
    </row>
    <row r="829" spans="11:15">
      <c r="K829" s="10"/>
      <c r="M829" s="10"/>
      <c r="O829" s="10"/>
    </row>
    <row r="830" spans="11:15">
      <c r="K830" s="10"/>
      <c r="M830" s="10"/>
      <c r="O830" s="10"/>
    </row>
    <row r="831" spans="11:15">
      <c r="K831" s="10"/>
      <c r="M831" s="10"/>
      <c r="O831" s="10"/>
    </row>
    <row r="832" spans="11:15">
      <c r="K832" s="10"/>
      <c r="M832" s="10"/>
      <c r="O832" s="10"/>
    </row>
    <row r="833" spans="11:15">
      <c r="K833" s="10"/>
      <c r="M833" s="10"/>
      <c r="O833" s="10"/>
    </row>
    <row r="834" spans="11:15">
      <c r="K834" s="10"/>
      <c r="M834" s="10"/>
      <c r="O834" s="10"/>
    </row>
    <row r="835" spans="11:15">
      <c r="K835" s="10"/>
      <c r="M835" s="10"/>
      <c r="O835" s="10"/>
    </row>
    <row r="836" spans="11:15">
      <c r="K836" s="10"/>
      <c r="M836" s="10"/>
      <c r="O836" s="10"/>
    </row>
    <row r="837" spans="11:15">
      <c r="K837" s="10"/>
      <c r="M837" s="10"/>
      <c r="O837" s="10"/>
    </row>
    <row r="838" spans="11:15">
      <c r="K838" s="10"/>
      <c r="M838" s="10"/>
      <c r="O838" s="10"/>
    </row>
    <row r="839" spans="11:15">
      <c r="K839" s="10"/>
      <c r="M839" s="10"/>
      <c r="O839" s="10"/>
    </row>
    <row r="840" spans="11:15">
      <c r="K840" s="10"/>
      <c r="M840" s="10"/>
      <c r="O840" s="10"/>
    </row>
    <row r="841" spans="11:15">
      <c r="K841" s="10"/>
      <c r="M841" s="10"/>
      <c r="O841" s="10"/>
    </row>
    <row r="842" spans="11:15">
      <c r="K842" s="10"/>
      <c r="M842" s="10"/>
      <c r="O842" s="10"/>
    </row>
    <row r="843" spans="11:15">
      <c r="K843" s="10"/>
      <c r="M843" s="10"/>
      <c r="O843" s="10"/>
    </row>
    <row r="844" spans="11:15">
      <c r="K844" s="10"/>
      <c r="M844" s="10"/>
      <c r="O844" s="10"/>
    </row>
    <row r="845" spans="11:15">
      <c r="K845" s="10"/>
      <c r="M845" s="10"/>
      <c r="O845" s="10"/>
    </row>
    <row r="846" spans="11:15">
      <c r="K846" s="10"/>
      <c r="M846" s="10"/>
      <c r="O846" s="10"/>
    </row>
    <row r="847" spans="11:15">
      <c r="K847" s="10"/>
      <c r="M847" s="10"/>
      <c r="O847" s="10"/>
    </row>
    <row r="848" spans="11:15">
      <c r="K848" s="10"/>
      <c r="M848" s="10"/>
      <c r="O848" s="10"/>
    </row>
    <row r="849" spans="11:15">
      <c r="K849" s="10"/>
      <c r="M849" s="10"/>
      <c r="O849" s="10"/>
    </row>
    <row r="850" spans="11:15">
      <c r="K850" s="10"/>
      <c r="M850" s="10"/>
      <c r="O850" s="10"/>
    </row>
    <row r="851" spans="11:15">
      <c r="K851" s="10"/>
      <c r="M851" s="10"/>
      <c r="O851" s="10"/>
    </row>
    <row r="852" spans="11:15">
      <c r="K852" s="10"/>
      <c r="M852" s="10"/>
      <c r="O852" s="10"/>
    </row>
    <row r="853" spans="11:15">
      <c r="K853" s="10"/>
      <c r="M853" s="10"/>
      <c r="O853" s="10"/>
    </row>
    <row r="854" spans="11:15">
      <c r="K854" s="10"/>
      <c r="M854" s="10"/>
      <c r="O854" s="10"/>
    </row>
    <row r="855" spans="11:15">
      <c r="K855" s="10"/>
      <c r="M855" s="10"/>
      <c r="O855" s="10"/>
    </row>
    <row r="856" spans="11:15">
      <c r="K856" s="10"/>
      <c r="M856" s="10"/>
      <c r="O856" s="10"/>
    </row>
    <row r="857" spans="11:15">
      <c r="K857" s="10"/>
      <c r="M857" s="10"/>
      <c r="O857" s="10"/>
    </row>
    <row r="858" spans="11:15">
      <c r="K858" s="10"/>
      <c r="M858" s="10"/>
      <c r="O858" s="10"/>
    </row>
    <row r="859" spans="11:15">
      <c r="K859" s="10"/>
      <c r="M859" s="10"/>
      <c r="O859" s="10"/>
    </row>
    <row r="860" spans="11:15">
      <c r="K860" s="10"/>
      <c r="M860" s="10"/>
      <c r="O860" s="10"/>
    </row>
    <row r="861" spans="11:15">
      <c r="K861" s="10"/>
      <c r="M861" s="10"/>
      <c r="O861" s="10"/>
    </row>
    <row r="862" spans="11:15">
      <c r="K862" s="10"/>
      <c r="M862" s="10"/>
      <c r="O862" s="10"/>
    </row>
    <row r="863" spans="11:15">
      <c r="K863" s="10"/>
      <c r="M863" s="10"/>
      <c r="O863" s="10"/>
    </row>
    <row r="864" spans="11:15">
      <c r="K864" s="10"/>
      <c r="M864" s="10"/>
      <c r="O864" s="10"/>
    </row>
    <row r="865" spans="11:15">
      <c r="K865" s="10"/>
      <c r="M865" s="10"/>
      <c r="O865" s="10"/>
    </row>
    <row r="866" spans="11:15">
      <c r="K866" s="10"/>
      <c r="M866" s="10"/>
      <c r="O866" s="10"/>
    </row>
    <row r="867" spans="11:15">
      <c r="K867" s="10"/>
      <c r="M867" s="10"/>
      <c r="O867" s="10"/>
    </row>
    <row r="868" spans="11:15">
      <c r="K868" s="10"/>
      <c r="M868" s="10"/>
      <c r="O868" s="10"/>
    </row>
    <row r="869" spans="11:15">
      <c r="K869" s="10"/>
      <c r="M869" s="10"/>
      <c r="O869" s="10"/>
    </row>
    <row r="870" spans="11:15">
      <c r="K870" s="10"/>
      <c r="M870" s="10"/>
      <c r="O870" s="10"/>
    </row>
    <row r="871" spans="11:15">
      <c r="K871" s="10"/>
      <c r="M871" s="10"/>
      <c r="O871" s="10"/>
    </row>
    <row r="872" spans="11:15">
      <c r="K872" s="10"/>
      <c r="M872" s="10"/>
      <c r="O872" s="10"/>
    </row>
    <row r="873" spans="11:15">
      <c r="K873" s="10"/>
      <c r="M873" s="10"/>
      <c r="O873" s="10"/>
    </row>
    <row r="874" spans="11:15">
      <c r="K874" s="10"/>
      <c r="M874" s="10"/>
      <c r="O874" s="10"/>
    </row>
    <row r="875" spans="11:15">
      <c r="K875" s="10"/>
      <c r="M875" s="10"/>
      <c r="O875" s="10"/>
    </row>
    <row r="876" spans="11:15">
      <c r="K876" s="10"/>
      <c r="M876" s="10"/>
      <c r="O876" s="10"/>
    </row>
    <row r="877" spans="11:15">
      <c r="K877" s="10"/>
      <c r="M877" s="10"/>
      <c r="O877" s="10"/>
    </row>
    <row r="878" spans="11:15">
      <c r="K878" s="10"/>
      <c r="M878" s="10"/>
      <c r="O878" s="10"/>
    </row>
    <row r="879" spans="11:15">
      <c r="K879" s="10"/>
      <c r="M879" s="10"/>
      <c r="O879" s="10"/>
    </row>
    <row r="880" spans="11:15">
      <c r="K880" s="10"/>
      <c r="M880" s="10"/>
      <c r="O880" s="10"/>
    </row>
    <row r="881" spans="11:15">
      <c r="K881" s="10"/>
      <c r="M881" s="10"/>
      <c r="O881" s="10"/>
    </row>
    <row r="882" spans="11:15">
      <c r="K882" s="10"/>
      <c r="M882" s="10"/>
      <c r="O882" s="10"/>
    </row>
    <row r="883" spans="11:15">
      <c r="K883" s="10"/>
      <c r="M883" s="10"/>
      <c r="O883" s="10"/>
    </row>
    <row r="884" spans="11:15">
      <c r="K884" s="10"/>
      <c r="M884" s="10"/>
      <c r="O884" s="10"/>
    </row>
    <row r="885" spans="11:15">
      <c r="K885" s="10"/>
      <c r="M885" s="10"/>
      <c r="O885" s="10"/>
    </row>
    <row r="886" spans="11:15">
      <c r="K886" s="10"/>
      <c r="M886" s="10"/>
      <c r="O886" s="10"/>
    </row>
    <row r="887" spans="11:15">
      <c r="K887" s="10"/>
      <c r="M887" s="10"/>
      <c r="O887" s="10"/>
    </row>
    <row r="888" spans="11:15">
      <c r="K888" s="10"/>
      <c r="M888" s="10"/>
      <c r="O888" s="10"/>
    </row>
    <row r="889" spans="11:15">
      <c r="K889" s="10"/>
      <c r="M889" s="10"/>
      <c r="O889" s="10"/>
    </row>
    <row r="890" spans="11:15">
      <c r="K890" s="10"/>
      <c r="M890" s="10"/>
      <c r="O890" s="10"/>
    </row>
    <row r="891" spans="11:15">
      <c r="K891" s="10"/>
      <c r="M891" s="10"/>
      <c r="O891" s="10"/>
    </row>
    <row r="892" spans="11:15">
      <c r="K892" s="10"/>
      <c r="M892" s="10"/>
      <c r="O892" s="10"/>
    </row>
    <row r="893" spans="11:15">
      <c r="K893" s="10"/>
      <c r="M893" s="10"/>
      <c r="O893" s="10"/>
    </row>
    <row r="894" spans="11:15">
      <c r="K894" s="10"/>
      <c r="M894" s="10"/>
      <c r="O894" s="10"/>
    </row>
    <row r="895" spans="11:15">
      <c r="K895" s="10"/>
      <c r="M895" s="10"/>
      <c r="O895" s="10"/>
    </row>
    <row r="896" spans="11:15">
      <c r="K896" s="10"/>
      <c r="M896" s="10"/>
      <c r="O896" s="10"/>
    </row>
    <row r="897" spans="11:15">
      <c r="K897" s="10"/>
      <c r="M897" s="10"/>
      <c r="O897" s="10"/>
    </row>
    <row r="898" spans="11:15">
      <c r="K898" s="10"/>
      <c r="M898" s="10"/>
      <c r="O898" s="10"/>
    </row>
    <row r="899" spans="11:15">
      <c r="K899" s="10"/>
      <c r="M899" s="10"/>
      <c r="O899" s="10"/>
    </row>
    <row r="900" spans="11:15">
      <c r="K900" s="10"/>
      <c r="M900" s="10"/>
      <c r="O900" s="10"/>
    </row>
    <row r="901" spans="11:15">
      <c r="K901" s="10"/>
      <c r="M901" s="10"/>
      <c r="O901" s="10"/>
    </row>
    <row r="902" spans="11:15">
      <c r="K902" s="10"/>
      <c r="M902" s="10"/>
      <c r="O902" s="10"/>
    </row>
    <row r="903" spans="11:15">
      <c r="K903" s="10"/>
      <c r="M903" s="10"/>
      <c r="O903" s="10"/>
    </row>
    <row r="904" spans="11:15">
      <c r="K904" s="10"/>
      <c r="M904" s="10"/>
      <c r="O904" s="10"/>
    </row>
    <row r="905" spans="11:15">
      <c r="K905" s="10"/>
      <c r="M905" s="10"/>
      <c r="O905" s="10"/>
    </row>
    <row r="906" spans="11:15">
      <c r="K906" s="10"/>
      <c r="M906" s="10"/>
      <c r="O906" s="10"/>
    </row>
    <row r="907" spans="11:15">
      <c r="K907" s="10"/>
      <c r="M907" s="10"/>
      <c r="O907" s="10"/>
    </row>
    <row r="908" spans="11:15">
      <c r="K908" s="10"/>
      <c r="M908" s="10"/>
      <c r="O908" s="10"/>
    </row>
    <row r="909" spans="11:15">
      <c r="K909" s="10"/>
      <c r="M909" s="10"/>
      <c r="O909" s="10"/>
    </row>
    <row r="910" spans="11:15">
      <c r="K910" s="10"/>
      <c r="M910" s="10"/>
      <c r="O910" s="10"/>
    </row>
    <row r="911" spans="11:15">
      <c r="K911" s="10"/>
      <c r="M911" s="10"/>
      <c r="O911" s="10"/>
    </row>
    <row r="912" spans="11:15">
      <c r="K912" s="10"/>
      <c r="M912" s="10"/>
      <c r="O912" s="10"/>
    </row>
    <row r="913" spans="11:15">
      <c r="K913" s="10"/>
      <c r="M913" s="10"/>
      <c r="O913" s="10"/>
    </row>
    <row r="914" spans="11:15">
      <c r="K914" s="10"/>
      <c r="M914" s="10"/>
      <c r="O914" s="10"/>
    </row>
    <row r="915" spans="11:15">
      <c r="K915" s="10"/>
      <c r="M915" s="10"/>
      <c r="O915" s="10"/>
    </row>
    <row r="916" spans="11:15">
      <c r="K916" s="10"/>
      <c r="M916" s="10"/>
      <c r="O916" s="10"/>
    </row>
    <row r="917" spans="11:15">
      <c r="K917" s="10"/>
      <c r="M917" s="10"/>
      <c r="O917" s="10"/>
    </row>
    <row r="918" spans="11:15">
      <c r="K918" s="10"/>
      <c r="M918" s="10"/>
      <c r="O918" s="10"/>
    </row>
    <row r="919" spans="11:15">
      <c r="K919" s="10"/>
      <c r="M919" s="10"/>
      <c r="O919" s="10"/>
    </row>
    <row r="920" spans="11:15">
      <c r="K920" s="10"/>
      <c r="M920" s="10"/>
      <c r="O920" s="10"/>
    </row>
    <row r="921" spans="11:15">
      <c r="K921" s="10"/>
      <c r="M921" s="10"/>
      <c r="O921" s="10"/>
    </row>
    <row r="922" spans="11:15">
      <c r="K922" s="10"/>
      <c r="M922" s="10"/>
      <c r="O922" s="10"/>
    </row>
    <row r="923" spans="11:15">
      <c r="K923" s="10"/>
      <c r="M923" s="10"/>
      <c r="O923" s="10"/>
    </row>
    <row r="924" spans="11:15">
      <c r="K924" s="10"/>
      <c r="M924" s="10"/>
      <c r="O924" s="10"/>
    </row>
    <row r="925" spans="11:15">
      <c r="K925" s="10"/>
      <c r="M925" s="10"/>
      <c r="O925" s="10"/>
    </row>
    <row r="926" spans="11:15">
      <c r="K926" s="10"/>
      <c r="M926" s="10"/>
      <c r="O926" s="10"/>
    </row>
    <row r="927" spans="11:15">
      <c r="K927" s="10"/>
      <c r="M927" s="10"/>
      <c r="O927" s="10"/>
    </row>
    <row r="928" spans="11:15">
      <c r="K928" s="10"/>
      <c r="M928" s="10"/>
      <c r="O928" s="10"/>
    </row>
    <row r="929" spans="11:15">
      <c r="K929" s="10"/>
      <c r="M929" s="10"/>
      <c r="O929" s="10"/>
    </row>
    <row r="930" spans="11:15">
      <c r="K930" s="10"/>
      <c r="M930" s="10"/>
      <c r="O930" s="10"/>
    </row>
    <row r="931" spans="11:15">
      <c r="K931" s="10"/>
      <c r="M931" s="10"/>
      <c r="O931" s="10"/>
    </row>
    <row r="932" spans="11:15">
      <c r="K932" s="10"/>
      <c r="M932" s="10"/>
      <c r="O932" s="10"/>
    </row>
    <row r="933" spans="11:15">
      <c r="K933" s="10"/>
      <c r="M933" s="10"/>
      <c r="O933" s="10"/>
    </row>
    <row r="934" spans="11:15">
      <c r="K934" s="10"/>
      <c r="M934" s="10"/>
      <c r="O934" s="10"/>
    </row>
    <row r="935" spans="11:15">
      <c r="K935" s="10"/>
      <c r="M935" s="10"/>
      <c r="O935" s="10"/>
    </row>
    <row r="936" spans="11:15">
      <c r="K936" s="10"/>
      <c r="M936" s="10"/>
      <c r="O936" s="10"/>
    </row>
    <row r="937" spans="11:15">
      <c r="K937" s="10"/>
      <c r="M937" s="10"/>
      <c r="O937" s="10"/>
    </row>
    <row r="938" spans="11:15">
      <c r="K938" s="10"/>
      <c r="M938" s="10"/>
      <c r="O938" s="10"/>
    </row>
    <row r="939" spans="11:15">
      <c r="K939" s="10"/>
      <c r="M939" s="10"/>
      <c r="O939" s="10"/>
    </row>
    <row r="940" spans="11:15">
      <c r="K940" s="10"/>
      <c r="M940" s="10"/>
      <c r="O940" s="10"/>
    </row>
    <row r="941" spans="11:15">
      <c r="K941" s="10"/>
      <c r="M941" s="10"/>
      <c r="O941" s="10"/>
    </row>
    <row r="942" spans="11:15">
      <c r="K942" s="10"/>
      <c r="M942" s="10"/>
      <c r="O942" s="10"/>
    </row>
    <row r="943" spans="11:15">
      <c r="K943" s="10"/>
      <c r="M943" s="10"/>
      <c r="O943" s="10"/>
    </row>
    <row r="944" spans="11:15">
      <c r="K944" s="10"/>
      <c r="M944" s="10"/>
      <c r="O944" s="10"/>
    </row>
    <row r="945" spans="11:15">
      <c r="K945" s="10"/>
      <c r="M945" s="10"/>
      <c r="O945" s="10"/>
    </row>
    <row r="946" spans="11:15">
      <c r="K946" s="10"/>
      <c r="M946" s="10"/>
      <c r="O946" s="10"/>
    </row>
    <row r="947" spans="11:15">
      <c r="K947" s="10"/>
      <c r="M947" s="10"/>
      <c r="O947" s="10"/>
    </row>
    <row r="948" spans="11:15">
      <c r="K948" s="10"/>
      <c r="M948" s="10"/>
      <c r="O948" s="10"/>
    </row>
    <row r="949" spans="11:15">
      <c r="K949" s="10"/>
      <c r="M949" s="10"/>
      <c r="O949" s="10"/>
    </row>
    <row r="950" spans="11:15">
      <c r="K950" s="10"/>
      <c r="M950" s="10"/>
      <c r="O950" s="10"/>
    </row>
    <row r="951" spans="11:15">
      <c r="K951" s="10"/>
      <c r="M951" s="10"/>
      <c r="O951" s="10"/>
    </row>
    <row r="952" spans="11:15">
      <c r="K952" s="10"/>
      <c r="M952" s="10"/>
      <c r="O952" s="10"/>
    </row>
    <row r="953" spans="11:15">
      <c r="K953" s="10"/>
      <c r="M953" s="10"/>
      <c r="O953" s="10"/>
    </row>
    <row r="954" spans="11:15">
      <c r="K954" s="10"/>
      <c r="M954" s="10"/>
      <c r="O954" s="10"/>
    </row>
    <row r="955" spans="11:15">
      <c r="K955" s="10"/>
      <c r="M955" s="10"/>
      <c r="O955" s="10"/>
    </row>
    <row r="956" spans="11:15">
      <c r="K956" s="10"/>
      <c r="M956" s="10"/>
      <c r="O956" s="10"/>
    </row>
    <row r="957" spans="11:15">
      <c r="K957" s="10"/>
      <c r="M957" s="10"/>
      <c r="O957" s="10"/>
    </row>
    <row r="958" spans="11:15">
      <c r="K958" s="10"/>
      <c r="M958" s="10"/>
      <c r="O958" s="10"/>
    </row>
    <row r="959" spans="11:15">
      <c r="K959" s="10"/>
      <c r="M959" s="10"/>
      <c r="O959" s="10"/>
    </row>
    <row r="960" spans="11:15">
      <c r="K960" s="10"/>
      <c r="M960" s="10"/>
      <c r="O960" s="10"/>
    </row>
    <row r="961" spans="11:15">
      <c r="K961" s="10"/>
      <c r="M961" s="10"/>
      <c r="O961" s="10"/>
    </row>
    <row r="962" spans="11:15">
      <c r="K962" s="10"/>
      <c r="M962" s="10"/>
      <c r="O962" s="10"/>
    </row>
    <row r="963" spans="11:15">
      <c r="K963" s="10"/>
      <c r="M963" s="10"/>
      <c r="O963" s="10"/>
    </row>
    <row r="964" spans="11:15">
      <c r="K964" s="10"/>
      <c r="M964" s="10"/>
      <c r="O964" s="10"/>
    </row>
    <row r="965" spans="11:15">
      <c r="K965" s="10"/>
      <c r="M965" s="10"/>
      <c r="O965" s="10"/>
    </row>
    <row r="966" spans="11:15">
      <c r="K966" s="10"/>
      <c r="M966" s="10"/>
      <c r="O966" s="10"/>
    </row>
    <row r="967" spans="11:15">
      <c r="K967" s="10"/>
      <c r="M967" s="10"/>
      <c r="O967" s="10"/>
    </row>
    <row r="968" spans="11:15">
      <c r="K968" s="10"/>
      <c r="M968" s="10"/>
      <c r="O968" s="10"/>
    </row>
    <row r="969" spans="11:15">
      <c r="K969" s="10"/>
      <c r="M969" s="10"/>
      <c r="O969" s="10"/>
    </row>
    <row r="970" spans="11:15">
      <c r="K970" s="10"/>
      <c r="M970" s="10"/>
      <c r="O970" s="10"/>
    </row>
    <row r="971" spans="11:15">
      <c r="K971" s="10"/>
      <c r="M971" s="10"/>
      <c r="O971" s="10"/>
    </row>
    <row r="972" spans="11:15">
      <c r="K972" s="10"/>
      <c r="M972" s="10"/>
      <c r="O972" s="10"/>
    </row>
    <row r="973" spans="11:15">
      <c r="K973" s="10"/>
      <c r="M973" s="10"/>
      <c r="O973" s="10"/>
    </row>
    <row r="974" spans="11:15">
      <c r="K974" s="10"/>
      <c r="M974" s="10"/>
      <c r="O974" s="10"/>
    </row>
    <row r="975" spans="11:15">
      <c r="K975" s="10"/>
      <c r="M975" s="10"/>
      <c r="O975" s="10"/>
    </row>
    <row r="976" spans="11:15">
      <c r="K976" s="10"/>
      <c r="M976" s="10"/>
      <c r="O976" s="10"/>
    </row>
    <row r="977" spans="11:15">
      <c r="K977" s="10"/>
      <c r="M977" s="10"/>
      <c r="O977" s="10"/>
    </row>
    <row r="978" spans="11:15">
      <c r="K978" s="10"/>
      <c r="M978" s="10"/>
      <c r="O978" s="10"/>
    </row>
    <row r="979" spans="11:15">
      <c r="K979" s="10"/>
      <c r="M979" s="10"/>
      <c r="O979" s="10"/>
    </row>
    <row r="980" spans="11:15">
      <c r="K980" s="10"/>
      <c r="M980" s="10"/>
      <c r="O980" s="10"/>
    </row>
    <row r="981" spans="11:15">
      <c r="K981" s="10"/>
      <c r="M981" s="10"/>
      <c r="O981" s="10"/>
    </row>
    <row r="982" spans="11:15">
      <c r="K982" s="10"/>
      <c r="M982" s="10"/>
      <c r="O982" s="10"/>
    </row>
    <row r="983" spans="11:15">
      <c r="K983" s="10"/>
      <c r="M983" s="10"/>
      <c r="O983" s="10"/>
    </row>
    <row r="984" spans="11:15">
      <c r="K984" s="10"/>
      <c r="M984" s="10"/>
      <c r="O984" s="10"/>
    </row>
    <row r="985" spans="11:15">
      <c r="K985" s="10"/>
      <c r="M985" s="10"/>
      <c r="O985" s="10"/>
    </row>
  </sheetData>
  <sheetProtection sheet="1" objects="1" scenarios="1"/>
  <mergeCells count="21">
    <mergeCell ref="N21:N23"/>
    <mergeCell ref="P8:P23"/>
    <mergeCell ref="D8:D12"/>
    <mergeCell ref="D15:D18"/>
    <mergeCell ref="N8:N12"/>
    <mergeCell ref="E13:F13"/>
    <mergeCell ref="E15:E18"/>
    <mergeCell ref="L15:L18"/>
    <mergeCell ref="N15:N18"/>
    <mergeCell ref="D21:D23"/>
    <mergeCell ref="E8:E12"/>
    <mergeCell ref="E26:F26"/>
    <mergeCell ref="L8:L12"/>
    <mergeCell ref="E20:F20"/>
    <mergeCell ref="E21:E23"/>
    <mergeCell ref="L21:L23"/>
    <mergeCell ref="X18:X23"/>
    <mergeCell ref="W26:W31"/>
    <mergeCell ref="X9:X15"/>
    <mergeCell ref="X27:X31"/>
    <mergeCell ref="W8:W23"/>
  </mergeCells>
  <phoneticPr fontId="1" type="noConversion"/>
  <dataValidations count="7">
    <dataValidation allowBlank="1" showInputMessage="1" showErrorMessage="1" promptTitle="Employee ID" prompt="Enter a unique ID for each employee." sqref="AO65" xr:uid="{F1E8CE9B-820A-411E-AE7C-D910F768368B}"/>
    <dataValidation allowBlank="1" showInputMessage="1" showErrorMessage="1" promptTitle="Name" prompt="Enter the employee name to display in the shape." sqref="AP65" xr:uid="{EA4FB03E-5CA5-4339-B601-EE65A2B7F1E0}"/>
    <dataValidation allowBlank="1" showInputMessage="1" showErrorMessage="1" promptTitle="Title" prompt="Employee title/ role will be displayed on shape." sqref="AQ65" xr:uid="{0025352C-9C4A-42C3-A0E4-8E077BE91595}"/>
    <dataValidation allowBlank="1" showInputMessage="1" showErrorMessage="1" promptTitle="Manager ID" prompt="Enter the Employee ID of the manager. This ID must be present in the Employee ID column." sqref="AR65" xr:uid="{F3EBA281-F020-4727-9321-00C4DD367288}"/>
    <dataValidation allowBlank="1" showInputMessage="1" showErrorMessage="1" promptTitle="Role Type" prompt="Choose the role that best represents the employee. This changes the color on the shape." sqref="AS65" xr:uid="{A687F8A7-8B66-4A2A-B641-763706E623AE}"/>
    <dataValidation type="list" allowBlank="1" showInputMessage="1" sqref="AB49" xr:uid="{56BD25BF-F832-448E-AF0A-03B77015FDD8}">
      <formula1>"Executive, Manager, Position, Assistant, Staff, Consultant, Vacancy"</formula1>
    </dataValidation>
    <dataValidation allowBlank="1" showInputMessage="1" showErrorMessage="1" promptTitle="SirkIndeks" sqref="P8:P23" xr:uid="{D4E05774-5411-B547-B0CC-694422F20421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6733-E00E-554F-9176-69C5DEFF8C18}">
  <sheetPr>
    <tabColor theme="5"/>
    <outlinePr summaryBelow="0" summaryRight="0"/>
  </sheetPr>
  <dimension ref="A1:HU1400"/>
  <sheetViews>
    <sheetView zoomScaleNormal="100" workbookViewId="0">
      <selection activeCell="B9" sqref="B9"/>
    </sheetView>
  </sheetViews>
  <sheetFormatPr baseColWidth="10" defaultColWidth="12.6640625" defaultRowHeight="16" customHeight="1"/>
  <cols>
    <col min="1" max="1" width="3.5" style="2" customWidth="1"/>
    <col min="2" max="2" width="22.5" style="7" customWidth="1"/>
    <col min="3" max="3" width="29.1640625" style="7" customWidth="1"/>
    <col min="4" max="4" width="37.33203125" style="7" customWidth="1"/>
    <col min="5" max="5" width="16" style="7" customWidth="1"/>
    <col min="6" max="6" width="12.5" style="7" customWidth="1"/>
    <col min="7" max="7" width="3.1640625" style="2" customWidth="1"/>
    <col min="8" max="9" width="14" style="7" customWidth="1"/>
    <col min="10" max="10" width="3.1640625" style="2" customWidth="1"/>
    <col min="11" max="11" width="16.83203125" style="7" customWidth="1"/>
    <col min="12" max="13" width="16.6640625" style="8" customWidth="1"/>
    <col min="14" max="14" width="58.5" style="8" bestFit="1" customWidth="1"/>
    <col min="15" max="15" width="30.1640625" style="8" customWidth="1"/>
    <col min="16" max="16" width="4" style="122" customWidth="1"/>
    <col min="17" max="19" width="13.33203125" style="157" customWidth="1"/>
    <col min="20" max="20" width="17.1640625" style="157" customWidth="1"/>
    <col min="21" max="21" width="21.5" style="157" customWidth="1"/>
    <col min="22" max="22" width="13.1640625" style="157" customWidth="1"/>
    <col min="23" max="23" width="4.83203125" style="157" customWidth="1"/>
    <col min="24" max="25" width="13.5" style="157" customWidth="1"/>
    <col min="26" max="26" width="18" style="157" customWidth="1"/>
    <col min="27" max="27" width="21.33203125" style="157" customWidth="1"/>
    <col min="28" max="28" width="20" style="2" customWidth="1"/>
    <col min="29" max="173" width="12.6640625" style="2"/>
    <col min="174" max="16384" width="12.6640625" style="7"/>
  </cols>
  <sheetData>
    <row r="1" spans="1:229" s="122" customFormat="1" ht="16" customHeight="1">
      <c r="L1" s="176"/>
      <c r="M1" s="176"/>
      <c r="N1" s="176"/>
      <c r="O1" s="176"/>
    </row>
    <row r="2" spans="1:229" s="122" customFormat="1" ht="41" customHeight="1">
      <c r="B2" s="126" t="s">
        <v>71</v>
      </c>
      <c r="L2" s="176"/>
      <c r="M2" s="176"/>
      <c r="N2" s="176"/>
      <c r="O2" s="176"/>
    </row>
    <row r="3" spans="1:229" s="122" customFormat="1" ht="16" customHeight="1">
      <c r="L3" s="176"/>
      <c r="M3" s="176"/>
      <c r="N3" s="176"/>
      <c r="O3" s="176"/>
    </row>
    <row r="4" spans="1:229" s="177" customFormat="1" ht="54" customHeight="1">
      <c r="A4" s="122"/>
      <c r="B4" s="277" t="s">
        <v>72</v>
      </c>
      <c r="C4" s="277"/>
      <c r="D4" s="277"/>
      <c r="E4" s="277"/>
      <c r="F4" s="277"/>
      <c r="G4" s="2"/>
      <c r="H4" s="278" t="s">
        <v>190</v>
      </c>
      <c r="I4" s="278"/>
      <c r="J4" s="2"/>
      <c r="K4" s="279" t="s">
        <v>191</v>
      </c>
      <c r="L4" s="280"/>
      <c r="M4" s="280"/>
      <c r="N4" s="280"/>
      <c r="O4" s="218"/>
      <c r="P4" s="2"/>
      <c r="Q4" s="274" t="s">
        <v>73</v>
      </c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</row>
    <row r="5" spans="1:229" s="177" customFormat="1" ht="31" customHeight="1">
      <c r="A5" s="122"/>
      <c r="B5" s="276" t="s">
        <v>74</v>
      </c>
      <c r="C5" s="276"/>
      <c r="D5" s="276"/>
      <c r="E5" s="276"/>
      <c r="F5" s="276"/>
      <c r="G5" s="3"/>
      <c r="H5" s="276" t="s">
        <v>43</v>
      </c>
      <c r="I5" s="276"/>
      <c r="J5" s="3"/>
      <c r="K5" s="281" t="s">
        <v>56</v>
      </c>
      <c r="L5" s="282"/>
      <c r="M5" s="282"/>
      <c r="N5" s="282"/>
      <c r="O5" s="220"/>
      <c r="P5" s="3"/>
      <c r="Q5" s="273" t="s">
        <v>43</v>
      </c>
      <c r="R5" s="273"/>
      <c r="S5" s="273"/>
      <c r="T5" s="273"/>
      <c r="U5" s="273"/>
      <c r="V5" s="273"/>
      <c r="W5" s="180"/>
      <c r="X5" s="273" t="s">
        <v>56</v>
      </c>
      <c r="Y5" s="273"/>
      <c r="Z5" s="273"/>
      <c r="AA5" s="273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</row>
    <row r="6" spans="1:229" s="177" customFormat="1" ht="16" customHeight="1">
      <c r="A6" s="122"/>
      <c r="B6" s="127" t="s">
        <v>75</v>
      </c>
      <c r="C6" s="127" t="s">
        <v>76</v>
      </c>
      <c r="D6" s="127" t="s">
        <v>76</v>
      </c>
      <c r="E6" s="127" t="s">
        <v>75</v>
      </c>
      <c r="F6" s="127" t="s">
        <v>5</v>
      </c>
      <c r="G6" s="2"/>
      <c r="H6" s="127" t="s">
        <v>75</v>
      </c>
      <c r="I6" s="127" t="s">
        <v>5</v>
      </c>
      <c r="J6" s="2"/>
      <c r="K6" s="219" t="s">
        <v>75</v>
      </c>
      <c r="L6" s="219" t="s">
        <v>75</v>
      </c>
      <c r="M6" s="219" t="s">
        <v>75</v>
      </c>
      <c r="N6" s="221" t="s">
        <v>5</v>
      </c>
      <c r="O6" s="225"/>
      <c r="P6" s="2"/>
      <c r="Q6" s="181" t="s">
        <v>77</v>
      </c>
      <c r="R6" s="181" t="s">
        <v>77</v>
      </c>
      <c r="S6" s="181" t="s">
        <v>77</v>
      </c>
      <c r="T6" s="181" t="s">
        <v>77</v>
      </c>
      <c r="U6" s="181" t="s">
        <v>77</v>
      </c>
      <c r="V6" s="181" t="s">
        <v>77</v>
      </c>
      <c r="W6" s="180"/>
      <c r="X6" s="181" t="s">
        <v>77</v>
      </c>
      <c r="Y6" s="181" t="s">
        <v>77</v>
      </c>
      <c r="Z6" s="181" t="s">
        <v>77</v>
      </c>
      <c r="AA6" s="181" t="s">
        <v>77</v>
      </c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</row>
    <row r="7" spans="1:229" s="177" customFormat="1" ht="50" customHeight="1">
      <c r="A7" s="122"/>
      <c r="B7" s="212" t="s">
        <v>78</v>
      </c>
      <c r="C7" s="128" t="s">
        <v>79</v>
      </c>
      <c r="D7" s="128" t="s">
        <v>80</v>
      </c>
      <c r="E7" s="128" t="s">
        <v>81</v>
      </c>
      <c r="F7" s="128" t="s">
        <v>82</v>
      </c>
      <c r="G7" s="2" t="s">
        <v>197</v>
      </c>
      <c r="H7" s="128" t="s">
        <v>37</v>
      </c>
      <c r="I7" s="129" t="s">
        <v>83</v>
      </c>
      <c r="J7" s="2" t="s">
        <v>198</v>
      </c>
      <c r="K7" s="128" t="s">
        <v>59</v>
      </c>
      <c r="L7" s="128" t="s">
        <v>57</v>
      </c>
      <c r="M7" s="179" t="s">
        <v>58</v>
      </c>
      <c r="N7" s="222" t="s">
        <v>84</v>
      </c>
      <c r="O7" s="223" t="s">
        <v>201</v>
      </c>
      <c r="P7" s="2" t="s">
        <v>199</v>
      </c>
      <c r="Q7" s="182" t="s">
        <v>85</v>
      </c>
      <c r="R7" s="182" t="s">
        <v>86</v>
      </c>
      <c r="S7" s="182" t="s">
        <v>87</v>
      </c>
      <c r="T7" s="182" t="s">
        <v>88</v>
      </c>
      <c r="U7" s="182" t="s">
        <v>89</v>
      </c>
      <c r="V7" s="182" t="s">
        <v>90</v>
      </c>
      <c r="W7" s="180" t="s">
        <v>200</v>
      </c>
      <c r="X7" s="182" t="s">
        <v>91</v>
      </c>
      <c r="Y7" s="182" t="s">
        <v>92</v>
      </c>
      <c r="Z7" s="182" t="s">
        <v>93</v>
      </c>
      <c r="AA7" s="213" t="s">
        <v>94</v>
      </c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</row>
    <row r="8" spans="1:229" s="6" customFormat="1" ht="13">
      <c r="A8" s="2"/>
      <c r="B8" s="130" t="s">
        <v>95</v>
      </c>
      <c r="C8" s="158" t="s">
        <v>96</v>
      </c>
      <c r="D8" s="159" t="s">
        <v>97</v>
      </c>
      <c r="E8" s="130" t="s">
        <v>98</v>
      </c>
      <c r="F8" s="160">
        <v>20000</v>
      </c>
      <c r="G8" s="161"/>
      <c r="H8" s="162" t="s">
        <v>51</v>
      </c>
      <c r="I8" s="163">
        <v>0.8</v>
      </c>
      <c r="J8" s="161"/>
      <c r="K8" s="164" t="s">
        <v>99</v>
      </c>
      <c r="L8" s="165" t="s">
        <v>144</v>
      </c>
      <c r="M8" s="165">
        <v>1</v>
      </c>
      <c r="N8" s="165" t="s">
        <v>194</v>
      </c>
      <c r="O8" s="224"/>
      <c r="P8" s="178"/>
      <c r="Q8" s="183">
        <f t="shared" ref="Q8:Q149" si="0">IF(H8="Bevart",F8,0)</f>
        <v>0</v>
      </c>
      <c r="R8" s="184">
        <f t="shared" ref="R8:R149" si="1">IF(H8="Ombruk",F8,0)</f>
        <v>0</v>
      </c>
      <c r="S8" s="184">
        <f t="shared" ref="S8:S149" si="2">IF(H8="Overskudd",F8,0)</f>
        <v>0</v>
      </c>
      <c r="T8" s="184">
        <f t="shared" ref="T8:T149" si="3">IF(H8="Gjenvunnet",F8*I8,0)</f>
        <v>16000</v>
      </c>
      <c r="U8" s="184">
        <f t="shared" ref="U8:U149" si="4">IF(H8="Gjenvunnet",(1-I8)*F8,0)</f>
        <v>3999.9999999999991</v>
      </c>
      <c r="V8" s="185">
        <f t="shared" ref="V8:V149" si="5">IF(H8="Nytt",F8,0)</f>
        <v>0</v>
      </c>
      <c r="W8" s="180"/>
      <c r="X8" s="183">
        <f t="shared" ref="X8:X149" si="6">IF(AND(K8="Ikke avfall",L8="Ombrukbart"),F8,0)</f>
        <v>0</v>
      </c>
      <c r="Y8" s="184">
        <f t="shared" ref="Y8:Y149" si="7">IF(K8="Avfall",F8,0)</f>
        <v>0</v>
      </c>
      <c r="Z8" s="184">
        <f t="shared" ref="Z8:Z39" si="8">IF(OR(M8=0.1,M8=0.2,M8=0.3,M8=0.4,M8=0.5,M8=0.6,M8=0.7,M8=0.8,M8=0.9,M8=1),F8*M8,0)</f>
        <v>20000</v>
      </c>
      <c r="AA8" s="184">
        <f t="shared" ref="AA8:AA39" si="9">IF(K8="Avfall",0,F8-Z8)</f>
        <v>0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</row>
    <row r="9" spans="1:229" s="6" customFormat="1" ht="13">
      <c r="A9" s="2"/>
      <c r="B9" s="130" t="s">
        <v>101</v>
      </c>
      <c r="C9" s="158" t="s">
        <v>102</v>
      </c>
      <c r="D9" s="158" t="s">
        <v>103</v>
      </c>
      <c r="E9" s="130" t="s">
        <v>104</v>
      </c>
      <c r="F9" s="166">
        <v>20000</v>
      </c>
      <c r="G9" s="161"/>
      <c r="H9" s="162" t="s">
        <v>45</v>
      </c>
      <c r="I9" s="163"/>
      <c r="J9" s="161"/>
      <c r="K9" s="164" t="s">
        <v>99</v>
      </c>
      <c r="L9" s="165" t="s">
        <v>100</v>
      </c>
      <c r="M9" s="165">
        <v>1</v>
      </c>
      <c r="N9" s="165" t="s">
        <v>105</v>
      </c>
      <c r="O9" s="224"/>
      <c r="P9" s="178"/>
      <c r="Q9" s="183">
        <f t="shared" si="0"/>
        <v>20000</v>
      </c>
      <c r="R9" s="184">
        <f t="shared" si="1"/>
        <v>0</v>
      </c>
      <c r="S9" s="184">
        <f t="shared" si="2"/>
        <v>0</v>
      </c>
      <c r="T9" s="184">
        <f t="shared" si="3"/>
        <v>0</v>
      </c>
      <c r="U9" s="184">
        <f t="shared" si="4"/>
        <v>0</v>
      </c>
      <c r="V9" s="185">
        <f t="shared" si="5"/>
        <v>0</v>
      </c>
      <c r="W9" s="180"/>
      <c r="X9" s="183">
        <f t="shared" si="6"/>
        <v>20000</v>
      </c>
      <c r="Y9" s="184">
        <f t="shared" si="7"/>
        <v>0</v>
      </c>
      <c r="Z9" s="184">
        <f t="shared" si="8"/>
        <v>20000</v>
      </c>
      <c r="AA9" s="184">
        <f t="shared" si="9"/>
        <v>0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</row>
    <row r="10" spans="1:229" s="6" customFormat="1" ht="13">
      <c r="A10" s="2"/>
      <c r="B10" s="130" t="s">
        <v>106</v>
      </c>
      <c r="C10" s="158" t="s">
        <v>107</v>
      </c>
      <c r="D10" s="158" t="s">
        <v>108</v>
      </c>
      <c r="E10" s="130" t="s">
        <v>109</v>
      </c>
      <c r="F10" s="166">
        <f>2500*4</f>
        <v>10000</v>
      </c>
      <c r="G10" s="161"/>
      <c r="H10" s="162" t="s">
        <v>52</v>
      </c>
      <c r="I10" s="163"/>
      <c r="J10" s="161"/>
      <c r="K10" s="164" t="s">
        <v>99</v>
      </c>
      <c r="L10" s="165" t="s">
        <v>100</v>
      </c>
      <c r="M10" s="165">
        <v>0.8</v>
      </c>
      <c r="N10" s="165" t="s">
        <v>110</v>
      </c>
      <c r="O10" s="224"/>
      <c r="P10" s="178"/>
      <c r="Q10" s="183">
        <f t="shared" si="0"/>
        <v>0</v>
      </c>
      <c r="R10" s="184">
        <f t="shared" si="1"/>
        <v>0</v>
      </c>
      <c r="S10" s="184">
        <f t="shared" si="2"/>
        <v>0</v>
      </c>
      <c r="T10" s="184">
        <f t="shared" si="3"/>
        <v>0</v>
      </c>
      <c r="U10" s="184">
        <f t="shared" si="4"/>
        <v>0</v>
      </c>
      <c r="V10" s="185">
        <f t="shared" si="5"/>
        <v>10000</v>
      </c>
      <c r="W10" s="180"/>
      <c r="X10" s="183">
        <f t="shared" si="6"/>
        <v>10000</v>
      </c>
      <c r="Y10" s="184">
        <f t="shared" si="7"/>
        <v>0</v>
      </c>
      <c r="Z10" s="184">
        <f t="shared" si="8"/>
        <v>8000</v>
      </c>
      <c r="AA10" s="184">
        <f t="shared" si="9"/>
        <v>2000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</row>
    <row r="11" spans="1:229" s="6" customFormat="1" ht="13">
      <c r="A11" s="2"/>
      <c r="B11" s="130" t="s">
        <v>111</v>
      </c>
      <c r="C11" s="158" t="s">
        <v>112</v>
      </c>
      <c r="D11" s="158" t="s">
        <v>113</v>
      </c>
      <c r="E11" s="130" t="s">
        <v>114</v>
      </c>
      <c r="F11" s="166">
        <v>5000</v>
      </c>
      <c r="G11" s="161"/>
      <c r="H11" s="162" t="s">
        <v>50</v>
      </c>
      <c r="I11" s="163"/>
      <c r="J11" s="161"/>
      <c r="K11" s="164" t="s">
        <v>99</v>
      </c>
      <c r="L11" s="165" t="s">
        <v>100</v>
      </c>
      <c r="M11" s="165">
        <v>1</v>
      </c>
      <c r="N11" s="165" t="s">
        <v>115</v>
      </c>
      <c r="O11" s="224"/>
      <c r="P11" s="178"/>
      <c r="Q11" s="183">
        <f t="shared" si="0"/>
        <v>0</v>
      </c>
      <c r="R11" s="184">
        <f t="shared" si="1"/>
        <v>5000</v>
      </c>
      <c r="S11" s="184">
        <f t="shared" si="2"/>
        <v>0</v>
      </c>
      <c r="T11" s="184">
        <f t="shared" si="3"/>
        <v>0</v>
      </c>
      <c r="U11" s="184">
        <f t="shared" si="4"/>
        <v>0</v>
      </c>
      <c r="V11" s="185">
        <f t="shared" si="5"/>
        <v>0</v>
      </c>
      <c r="W11" s="180"/>
      <c r="X11" s="183">
        <f t="shared" si="6"/>
        <v>5000</v>
      </c>
      <c r="Y11" s="184">
        <f t="shared" si="7"/>
        <v>0</v>
      </c>
      <c r="Z11" s="184">
        <f t="shared" si="8"/>
        <v>5000</v>
      </c>
      <c r="AA11" s="184">
        <f t="shared" si="9"/>
        <v>0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</row>
    <row r="12" spans="1:229" s="6" customFormat="1" ht="13">
      <c r="A12" s="2"/>
      <c r="B12" s="130" t="s">
        <v>140</v>
      </c>
      <c r="C12" s="158"/>
      <c r="D12" s="158" t="s">
        <v>196</v>
      </c>
      <c r="E12" s="130" t="s">
        <v>159</v>
      </c>
      <c r="F12" s="166">
        <v>1000</v>
      </c>
      <c r="G12" s="122"/>
      <c r="H12" s="162" t="s">
        <v>52</v>
      </c>
      <c r="I12" s="170"/>
      <c r="J12" s="122"/>
      <c r="K12" s="164" t="s">
        <v>99</v>
      </c>
      <c r="L12" s="165" t="s">
        <v>144</v>
      </c>
      <c r="M12" s="165" t="s">
        <v>63</v>
      </c>
      <c r="N12" s="165" t="s">
        <v>195</v>
      </c>
      <c r="O12" s="224"/>
      <c r="P12" s="122"/>
      <c r="Q12" s="186">
        <f t="shared" si="0"/>
        <v>0</v>
      </c>
      <c r="R12" s="187">
        <f t="shared" si="1"/>
        <v>0</v>
      </c>
      <c r="S12" s="187">
        <f t="shared" si="2"/>
        <v>0</v>
      </c>
      <c r="T12" s="187">
        <f t="shared" si="3"/>
        <v>0</v>
      </c>
      <c r="U12" s="187">
        <f t="shared" si="4"/>
        <v>0</v>
      </c>
      <c r="V12" s="188">
        <f t="shared" si="5"/>
        <v>1000</v>
      </c>
      <c r="W12" s="180"/>
      <c r="X12" s="186">
        <f t="shared" si="6"/>
        <v>0</v>
      </c>
      <c r="Y12" s="187">
        <f t="shared" si="7"/>
        <v>0</v>
      </c>
      <c r="Z12" s="187">
        <f t="shared" si="8"/>
        <v>0</v>
      </c>
      <c r="AA12" s="187">
        <f t="shared" si="9"/>
        <v>1000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</row>
    <row r="13" spans="1:229" s="6" customFormat="1" ht="13">
      <c r="A13" s="2"/>
      <c r="B13" s="131" t="s">
        <v>116</v>
      </c>
      <c r="C13" s="167"/>
      <c r="D13" s="167"/>
      <c r="E13" s="131" t="s">
        <v>117</v>
      </c>
      <c r="F13" s="168"/>
      <c r="G13" s="122"/>
      <c r="H13" s="169" t="s">
        <v>118</v>
      </c>
      <c r="I13" s="170"/>
      <c r="J13" s="122"/>
      <c r="K13" s="171" t="s">
        <v>118</v>
      </c>
      <c r="L13" s="172" t="s">
        <v>119</v>
      </c>
      <c r="M13" s="172" t="s">
        <v>119</v>
      </c>
      <c r="N13" s="172"/>
      <c r="O13" s="226"/>
      <c r="P13" s="122"/>
      <c r="Q13" s="186">
        <f t="shared" si="0"/>
        <v>0</v>
      </c>
      <c r="R13" s="187">
        <f t="shared" si="1"/>
        <v>0</v>
      </c>
      <c r="S13" s="187">
        <f t="shared" si="2"/>
        <v>0</v>
      </c>
      <c r="T13" s="187">
        <f t="shared" si="3"/>
        <v>0</v>
      </c>
      <c r="U13" s="187">
        <f t="shared" si="4"/>
        <v>0</v>
      </c>
      <c r="V13" s="188">
        <f t="shared" si="5"/>
        <v>0</v>
      </c>
      <c r="W13" s="180"/>
      <c r="X13" s="186">
        <f t="shared" si="6"/>
        <v>0</v>
      </c>
      <c r="Y13" s="187">
        <f t="shared" si="7"/>
        <v>0</v>
      </c>
      <c r="Z13" s="187">
        <f t="shared" si="8"/>
        <v>0</v>
      </c>
      <c r="AA13" s="187">
        <f t="shared" si="9"/>
        <v>0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</row>
    <row r="14" spans="1:229" s="6" customFormat="1" ht="13">
      <c r="A14" s="2"/>
      <c r="B14" s="131" t="s">
        <v>116</v>
      </c>
      <c r="C14" s="167"/>
      <c r="D14" s="167"/>
      <c r="E14" s="131" t="s">
        <v>117</v>
      </c>
      <c r="F14" s="168"/>
      <c r="G14" s="122"/>
      <c r="H14" s="169" t="s">
        <v>118</v>
      </c>
      <c r="I14" s="170"/>
      <c r="J14" s="122"/>
      <c r="K14" s="171" t="s">
        <v>118</v>
      </c>
      <c r="L14" s="172" t="s">
        <v>119</v>
      </c>
      <c r="M14" s="172" t="s">
        <v>119</v>
      </c>
      <c r="N14" s="172"/>
      <c r="O14" s="226"/>
      <c r="P14" s="122"/>
      <c r="Q14" s="186">
        <f t="shared" si="0"/>
        <v>0</v>
      </c>
      <c r="R14" s="187">
        <f t="shared" si="1"/>
        <v>0</v>
      </c>
      <c r="S14" s="187">
        <f t="shared" si="2"/>
        <v>0</v>
      </c>
      <c r="T14" s="187">
        <f t="shared" si="3"/>
        <v>0</v>
      </c>
      <c r="U14" s="187">
        <f t="shared" si="4"/>
        <v>0</v>
      </c>
      <c r="V14" s="188">
        <f t="shared" si="5"/>
        <v>0</v>
      </c>
      <c r="W14" s="180"/>
      <c r="X14" s="186">
        <f t="shared" si="6"/>
        <v>0</v>
      </c>
      <c r="Y14" s="187">
        <f t="shared" si="7"/>
        <v>0</v>
      </c>
      <c r="Z14" s="187">
        <f t="shared" si="8"/>
        <v>0</v>
      </c>
      <c r="AA14" s="187">
        <f t="shared" si="9"/>
        <v>0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</row>
    <row r="15" spans="1:229" s="6" customFormat="1" ht="13">
      <c r="A15" s="2"/>
      <c r="B15" s="131" t="s">
        <v>116</v>
      </c>
      <c r="C15" s="167"/>
      <c r="D15" s="167"/>
      <c r="E15" s="131" t="s">
        <v>117</v>
      </c>
      <c r="F15" s="168"/>
      <c r="G15" s="122"/>
      <c r="H15" s="169" t="s">
        <v>118</v>
      </c>
      <c r="I15" s="170"/>
      <c r="J15" s="122"/>
      <c r="K15" s="171" t="s">
        <v>118</v>
      </c>
      <c r="L15" s="172" t="s">
        <v>119</v>
      </c>
      <c r="M15" s="172" t="s">
        <v>119</v>
      </c>
      <c r="N15" s="172"/>
      <c r="O15" s="226"/>
      <c r="P15" s="122"/>
      <c r="Q15" s="186">
        <f t="shared" si="0"/>
        <v>0</v>
      </c>
      <c r="R15" s="187">
        <f t="shared" si="1"/>
        <v>0</v>
      </c>
      <c r="S15" s="187">
        <f t="shared" si="2"/>
        <v>0</v>
      </c>
      <c r="T15" s="187">
        <f t="shared" si="3"/>
        <v>0</v>
      </c>
      <c r="U15" s="187">
        <f t="shared" si="4"/>
        <v>0</v>
      </c>
      <c r="V15" s="188">
        <f t="shared" si="5"/>
        <v>0</v>
      </c>
      <c r="W15" s="180"/>
      <c r="X15" s="186">
        <f t="shared" si="6"/>
        <v>0</v>
      </c>
      <c r="Y15" s="187">
        <f t="shared" si="7"/>
        <v>0</v>
      </c>
      <c r="Z15" s="187">
        <f t="shared" si="8"/>
        <v>0</v>
      </c>
      <c r="AA15" s="187">
        <f t="shared" si="9"/>
        <v>0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</row>
    <row r="16" spans="1:229" s="6" customFormat="1" ht="13">
      <c r="A16" s="2"/>
      <c r="B16" s="131" t="s">
        <v>116</v>
      </c>
      <c r="C16" s="167"/>
      <c r="D16" s="167"/>
      <c r="E16" s="131" t="s">
        <v>117</v>
      </c>
      <c r="F16" s="168"/>
      <c r="G16" s="122"/>
      <c r="H16" s="169" t="s">
        <v>118</v>
      </c>
      <c r="I16" s="170"/>
      <c r="J16" s="122"/>
      <c r="K16" s="171" t="s">
        <v>118</v>
      </c>
      <c r="L16" s="172" t="s">
        <v>119</v>
      </c>
      <c r="M16" s="172" t="s">
        <v>119</v>
      </c>
      <c r="N16" s="172"/>
      <c r="O16" s="226"/>
      <c r="P16" s="122"/>
      <c r="Q16" s="186">
        <f t="shared" si="0"/>
        <v>0</v>
      </c>
      <c r="R16" s="187">
        <f t="shared" si="1"/>
        <v>0</v>
      </c>
      <c r="S16" s="187">
        <f t="shared" si="2"/>
        <v>0</v>
      </c>
      <c r="T16" s="187">
        <f t="shared" si="3"/>
        <v>0</v>
      </c>
      <c r="U16" s="187">
        <f t="shared" si="4"/>
        <v>0</v>
      </c>
      <c r="V16" s="188">
        <f t="shared" si="5"/>
        <v>0</v>
      </c>
      <c r="W16" s="180"/>
      <c r="X16" s="186">
        <f t="shared" si="6"/>
        <v>0</v>
      </c>
      <c r="Y16" s="187">
        <f t="shared" si="7"/>
        <v>0</v>
      </c>
      <c r="Z16" s="187">
        <f t="shared" si="8"/>
        <v>0</v>
      </c>
      <c r="AA16" s="187">
        <f t="shared" si="9"/>
        <v>0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</row>
    <row r="17" spans="1:229" s="6" customFormat="1" ht="13">
      <c r="A17" s="2"/>
      <c r="B17" s="131" t="s">
        <v>116</v>
      </c>
      <c r="C17" s="167"/>
      <c r="D17" s="167"/>
      <c r="E17" s="131" t="s">
        <v>117</v>
      </c>
      <c r="F17" s="168"/>
      <c r="G17" s="122"/>
      <c r="H17" s="169" t="s">
        <v>118</v>
      </c>
      <c r="I17" s="170"/>
      <c r="J17" s="122"/>
      <c r="K17" s="171" t="s">
        <v>118</v>
      </c>
      <c r="L17" s="172" t="s">
        <v>119</v>
      </c>
      <c r="M17" s="172" t="s">
        <v>119</v>
      </c>
      <c r="N17" s="172"/>
      <c r="O17" s="226"/>
      <c r="P17" s="122"/>
      <c r="Q17" s="186">
        <f t="shared" si="0"/>
        <v>0</v>
      </c>
      <c r="R17" s="187">
        <f t="shared" si="1"/>
        <v>0</v>
      </c>
      <c r="S17" s="187">
        <f t="shared" si="2"/>
        <v>0</v>
      </c>
      <c r="T17" s="187">
        <f t="shared" si="3"/>
        <v>0</v>
      </c>
      <c r="U17" s="187">
        <f t="shared" si="4"/>
        <v>0</v>
      </c>
      <c r="V17" s="188">
        <f t="shared" si="5"/>
        <v>0</v>
      </c>
      <c r="W17" s="180"/>
      <c r="X17" s="186">
        <f t="shared" si="6"/>
        <v>0</v>
      </c>
      <c r="Y17" s="187">
        <f t="shared" si="7"/>
        <v>0</v>
      </c>
      <c r="Z17" s="187">
        <f t="shared" si="8"/>
        <v>0</v>
      </c>
      <c r="AA17" s="187">
        <f t="shared" si="9"/>
        <v>0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</row>
    <row r="18" spans="1:229" s="6" customFormat="1" ht="13">
      <c r="A18" s="2"/>
      <c r="B18" s="131" t="s">
        <v>116</v>
      </c>
      <c r="C18" s="167"/>
      <c r="D18" s="167"/>
      <c r="E18" s="131" t="s">
        <v>117</v>
      </c>
      <c r="F18" s="168"/>
      <c r="G18" s="122"/>
      <c r="H18" s="169" t="s">
        <v>118</v>
      </c>
      <c r="I18" s="170"/>
      <c r="J18" s="122"/>
      <c r="K18" s="171" t="s">
        <v>118</v>
      </c>
      <c r="L18" s="172" t="s">
        <v>119</v>
      </c>
      <c r="M18" s="172" t="s">
        <v>119</v>
      </c>
      <c r="N18" s="172"/>
      <c r="O18" s="226"/>
      <c r="P18" s="122"/>
      <c r="Q18" s="186">
        <f t="shared" si="0"/>
        <v>0</v>
      </c>
      <c r="R18" s="187">
        <f t="shared" si="1"/>
        <v>0</v>
      </c>
      <c r="S18" s="187">
        <f t="shared" si="2"/>
        <v>0</v>
      </c>
      <c r="T18" s="187">
        <f t="shared" si="3"/>
        <v>0</v>
      </c>
      <c r="U18" s="187">
        <f t="shared" si="4"/>
        <v>0</v>
      </c>
      <c r="V18" s="188">
        <f t="shared" si="5"/>
        <v>0</v>
      </c>
      <c r="W18" s="180"/>
      <c r="X18" s="186">
        <f t="shared" si="6"/>
        <v>0</v>
      </c>
      <c r="Y18" s="187">
        <f t="shared" si="7"/>
        <v>0</v>
      </c>
      <c r="Z18" s="187">
        <f t="shared" si="8"/>
        <v>0</v>
      </c>
      <c r="AA18" s="187">
        <f t="shared" si="9"/>
        <v>0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</row>
    <row r="19" spans="1:229" s="6" customFormat="1" ht="13">
      <c r="A19" s="2"/>
      <c r="B19" s="131" t="s">
        <v>116</v>
      </c>
      <c r="C19" s="167"/>
      <c r="D19" s="167"/>
      <c r="E19" s="131" t="s">
        <v>117</v>
      </c>
      <c r="F19" s="168"/>
      <c r="G19" s="122"/>
      <c r="H19" s="169" t="s">
        <v>118</v>
      </c>
      <c r="I19" s="170"/>
      <c r="J19" s="122"/>
      <c r="K19" s="171" t="s">
        <v>118</v>
      </c>
      <c r="L19" s="172" t="s">
        <v>119</v>
      </c>
      <c r="M19" s="172" t="s">
        <v>119</v>
      </c>
      <c r="N19" s="172"/>
      <c r="O19" s="226"/>
      <c r="P19" s="122"/>
      <c r="Q19" s="186">
        <f t="shared" si="0"/>
        <v>0</v>
      </c>
      <c r="R19" s="187">
        <f t="shared" si="1"/>
        <v>0</v>
      </c>
      <c r="S19" s="187">
        <f t="shared" si="2"/>
        <v>0</v>
      </c>
      <c r="T19" s="187">
        <f t="shared" si="3"/>
        <v>0</v>
      </c>
      <c r="U19" s="187">
        <f t="shared" si="4"/>
        <v>0</v>
      </c>
      <c r="V19" s="188">
        <f t="shared" si="5"/>
        <v>0</v>
      </c>
      <c r="W19" s="180"/>
      <c r="X19" s="186">
        <f t="shared" si="6"/>
        <v>0</v>
      </c>
      <c r="Y19" s="187">
        <f t="shared" si="7"/>
        <v>0</v>
      </c>
      <c r="Z19" s="187">
        <f t="shared" si="8"/>
        <v>0</v>
      </c>
      <c r="AA19" s="187">
        <f t="shared" si="9"/>
        <v>0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</row>
    <row r="20" spans="1:229" s="6" customFormat="1" ht="13">
      <c r="A20" s="2"/>
      <c r="B20" s="131" t="s">
        <v>116</v>
      </c>
      <c r="C20" s="167"/>
      <c r="D20" s="167"/>
      <c r="E20" s="131" t="s">
        <v>117</v>
      </c>
      <c r="F20" s="168"/>
      <c r="G20" s="122"/>
      <c r="H20" s="169" t="s">
        <v>118</v>
      </c>
      <c r="I20" s="170"/>
      <c r="J20" s="122"/>
      <c r="K20" s="171" t="s">
        <v>118</v>
      </c>
      <c r="L20" s="172" t="s">
        <v>119</v>
      </c>
      <c r="M20" s="172" t="s">
        <v>119</v>
      </c>
      <c r="N20" s="172"/>
      <c r="O20" s="226"/>
      <c r="P20" s="122"/>
      <c r="Q20" s="186">
        <f t="shared" ref="Q20:Q83" si="10">IF(H20="Bevart",F20,0)</f>
        <v>0</v>
      </c>
      <c r="R20" s="187">
        <f t="shared" ref="R20:R83" si="11">IF(H20="Ombruk",F20,0)</f>
        <v>0</v>
      </c>
      <c r="S20" s="187">
        <f t="shared" ref="S20:S83" si="12">IF(H20="Overskudd",F20,0)</f>
        <v>0</v>
      </c>
      <c r="T20" s="187">
        <f t="shared" ref="T20:T83" si="13">IF(H20="Gjenvunnet",F20*I20,0)</f>
        <v>0</v>
      </c>
      <c r="U20" s="187">
        <f t="shared" ref="U20:U83" si="14">IF(H20="Gjenvunnet",(1-I20)*F20,0)</f>
        <v>0</v>
      </c>
      <c r="V20" s="188">
        <f t="shared" ref="V20:V83" si="15">IF(H20="Nytt",F20,0)</f>
        <v>0</v>
      </c>
      <c r="W20" s="180"/>
      <c r="X20" s="186">
        <f t="shared" si="6"/>
        <v>0</v>
      </c>
      <c r="Y20" s="187">
        <f t="shared" si="7"/>
        <v>0</v>
      </c>
      <c r="Z20" s="187">
        <f t="shared" si="8"/>
        <v>0</v>
      </c>
      <c r="AA20" s="187">
        <f t="shared" si="9"/>
        <v>0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</row>
    <row r="21" spans="1:229" s="6" customFormat="1" ht="13">
      <c r="A21" s="2"/>
      <c r="B21" s="131" t="s">
        <v>116</v>
      </c>
      <c r="C21" s="167"/>
      <c r="D21" s="167"/>
      <c r="E21" s="131" t="s">
        <v>117</v>
      </c>
      <c r="F21" s="168"/>
      <c r="G21" s="122"/>
      <c r="H21" s="169" t="s">
        <v>118</v>
      </c>
      <c r="I21" s="170"/>
      <c r="J21" s="122"/>
      <c r="K21" s="171" t="s">
        <v>118</v>
      </c>
      <c r="L21" s="172" t="s">
        <v>119</v>
      </c>
      <c r="M21" s="172" t="s">
        <v>119</v>
      </c>
      <c r="N21" s="172"/>
      <c r="O21" s="226"/>
      <c r="P21" s="122"/>
      <c r="Q21" s="186">
        <f t="shared" si="10"/>
        <v>0</v>
      </c>
      <c r="R21" s="187">
        <f t="shared" si="11"/>
        <v>0</v>
      </c>
      <c r="S21" s="187">
        <f t="shared" si="12"/>
        <v>0</v>
      </c>
      <c r="T21" s="187">
        <f t="shared" si="13"/>
        <v>0</v>
      </c>
      <c r="U21" s="187">
        <f t="shared" si="14"/>
        <v>0</v>
      </c>
      <c r="V21" s="188">
        <f t="shared" si="15"/>
        <v>0</v>
      </c>
      <c r="W21" s="180"/>
      <c r="X21" s="186">
        <f t="shared" ref="X21:X84" si="16">IF(AND(K21="Ikke avfall",L21="Ombrukbart"),F21,0)</f>
        <v>0</v>
      </c>
      <c r="Y21" s="187">
        <f t="shared" ref="Y21:Y84" si="17">IF(K21="Avfall",F21,0)</f>
        <v>0</v>
      </c>
      <c r="Z21" s="187">
        <f t="shared" si="8"/>
        <v>0</v>
      </c>
      <c r="AA21" s="187">
        <f t="shared" si="9"/>
        <v>0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</row>
    <row r="22" spans="1:229" s="6" customFormat="1" ht="13">
      <c r="A22" s="2"/>
      <c r="B22" s="131" t="s">
        <v>116</v>
      </c>
      <c r="C22" s="167"/>
      <c r="D22" s="167"/>
      <c r="E22" s="131" t="s">
        <v>117</v>
      </c>
      <c r="F22" s="168"/>
      <c r="G22" s="122"/>
      <c r="H22" s="169" t="s">
        <v>118</v>
      </c>
      <c r="I22" s="170"/>
      <c r="J22" s="122"/>
      <c r="K22" s="171" t="s">
        <v>118</v>
      </c>
      <c r="L22" s="172" t="s">
        <v>119</v>
      </c>
      <c r="M22" s="172" t="s">
        <v>119</v>
      </c>
      <c r="N22" s="172"/>
      <c r="O22" s="226"/>
      <c r="P22" s="122"/>
      <c r="Q22" s="186">
        <f t="shared" si="10"/>
        <v>0</v>
      </c>
      <c r="R22" s="187">
        <f t="shared" si="11"/>
        <v>0</v>
      </c>
      <c r="S22" s="187">
        <f t="shared" si="12"/>
        <v>0</v>
      </c>
      <c r="T22" s="187">
        <f t="shared" si="13"/>
        <v>0</v>
      </c>
      <c r="U22" s="187">
        <f t="shared" si="14"/>
        <v>0</v>
      </c>
      <c r="V22" s="188">
        <f t="shared" si="15"/>
        <v>0</v>
      </c>
      <c r="W22" s="180"/>
      <c r="X22" s="186">
        <f t="shared" si="16"/>
        <v>0</v>
      </c>
      <c r="Y22" s="187">
        <f t="shared" si="17"/>
        <v>0</v>
      </c>
      <c r="Z22" s="187">
        <f t="shared" si="8"/>
        <v>0</v>
      </c>
      <c r="AA22" s="187">
        <f t="shared" si="9"/>
        <v>0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</row>
    <row r="23" spans="1:229" s="6" customFormat="1" ht="13">
      <c r="A23" s="2"/>
      <c r="B23" s="131" t="s">
        <v>116</v>
      </c>
      <c r="C23" s="167"/>
      <c r="D23" s="167"/>
      <c r="E23" s="131" t="s">
        <v>117</v>
      </c>
      <c r="F23" s="168"/>
      <c r="G23" s="122"/>
      <c r="H23" s="169" t="s">
        <v>118</v>
      </c>
      <c r="I23" s="170"/>
      <c r="J23" s="122"/>
      <c r="K23" s="171" t="s">
        <v>118</v>
      </c>
      <c r="L23" s="172" t="s">
        <v>119</v>
      </c>
      <c r="M23" s="172" t="s">
        <v>119</v>
      </c>
      <c r="N23" s="172"/>
      <c r="O23" s="226"/>
      <c r="P23" s="122"/>
      <c r="Q23" s="186">
        <f t="shared" si="10"/>
        <v>0</v>
      </c>
      <c r="R23" s="187">
        <f t="shared" si="11"/>
        <v>0</v>
      </c>
      <c r="S23" s="187">
        <f t="shared" si="12"/>
        <v>0</v>
      </c>
      <c r="T23" s="187">
        <f t="shared" si="13"/>
        <v>0</v>
      </c>
      <c r="U23" s="187">
        <f t="shared" si="14"/>
        <v>0</v>
      </c>
      <c r="V23" s="188">
        <f t="shared" si="15"/>
        <v>0</v>
      </c>
      <c r="W23" s="180"/>
      <c r="X23" s="186">
        <f t="shared" si="16"/>
        <v>0</v>
      </c>
      <c r="Y23" s="187">
        <f t="shared" si="17"/>
        <v>0</v>
      </c>
      <c r="Z23" s="187">
        <f t="shared" si="8"/>
        <v>0</v>
      </c>
      <c r="AA23" s="187">
        <f t="shared" si="9"/>
        <v>0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</row>
    <row r="24" spans="1:229" s="6" customFormat="1" ht="13">
      <c r="A24" s="2"/>
      <c r="B24" s="131" t="s">
        <v>116</v>
      </c>
      <c r="C24" s="167"/>
      <c r="D24" s="167"/>
      <c r="E24" s="131" t="s">
        <v>117</v>
      </c>
      <c r="F24" s="168"/>
      <c r="G24" s="122"/>
      <c r="H24" s="169" t="s">
        <v>118</v>
      </c>
      <c r="I24" s="170"/>
      <c r="J24" s="122"/>
      <c r="K24" s="171" t="s">
        <v>118</v>
      </c>
      <c r="L24" s="172" t="s">
        <v>119</v>
      </c>
      <c r="M24" s="172" t="s">
        <v>119</v>
      </c>
      <c r="N24" s="172"/>
      <c r="O24" s="226"/>
      <c r="P24" s="122"/>
      <c r="Q24" s="186">
        <f t="shared" si="10"/>
        <v>0</v>
      </c>
      <c r="R24" s="187">
        <f t="shared" si="11"/>
        <v>0</v>
      </c>
      <c r="S24" s="187">
        <f t="shared" si="12"/>
        <v>0</v>
      </c>
      <c r="T24" s="187">
        <f t="shared" si="13"/>
        <v>0</v>
      </c>
      <c r="U24" s="187">
        <f t="shared" si="14"/>
        <v>0</v>
      </c>
      <c r="V24" s="188">
        <f t="shared" si="15"/>
        <v>0</v>
      </c>
      <c r="W24" s="180"/>
      <c r="X24" s="186">
        <f t="shared" si="16"/>
        <v>0</v>
      </c>
      <c r="Y24" s="187">
        <f t="shared" si="17"/>
        <v>0</v>
      </c>
      <c r="Z24" s="187">
        <f t="shared" si="8"/>
        <v>0</v>
      </c>
      <c r="AA24" s="187">
        <f t="shared" si="9"/>
        <v>0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</row>
    <row r="25" spans="1:229" s="6" customFormat="1" ht="13">
      <c r="A25" s="2"/>
      <c r="B25" s="131" t="s">
        <v>116</v>
      </c>
      <c r="C25" s="167"/>
      <c r="D25" s="167"/>
      <c r="E25" s="131" t="s">
        <v>117</v>
      </c>
      <c r="F25" s="168"/>
      <c r="G25" s="122"/>
      <c r="H25" s="169" t="s">
        <v>118</v>
      </c>
      <c r="I25" s="170"/>
      <c r="J25" s="122"/>
      <c r="K25" s="171" t="s">
        <v>118</v>
      </c>
      <c r="L25" s="172" t="s">
        <v>119</v>
      </c>
      <c r="M25" s="172" t="s">
        <v>119</v>
      </c>
      <c r="N25" s="172"/>
      <c r="O25" s="226"/>
      <c r="P25" s="122"/>
      <c r="Q25" s="186">
        <f t="shared" si="10"/>
        <v>0</v>
      </c>
      <c r="R25" s="187">
        <f t="shared" si="11"/>
        <v>0</v>
      </c>
      <c r="S25" s="187">
        <f t="shared" si="12"/>
        <v>0</v>
      </c>
      <c r="T25" s="187">
        <f t="shared" si="13"/>
        <v>0</v>
      </c>
      <c r="U25" s="187">
        <f t="shared" si="14"/>
        <v>0</v>
      </c>
      <c r="V25" s="188">
        <f t="shared" si="15"/>
        <v>0</v>
      </c>
      <c r="W25" s="180"/>
      <c r="X25" s="186">
        <f t="shared" si="16"/>
        <v>0</v>
      </c>
      <c r="Y25" s="187">
        <f t="shared" si="17"/>
        <v>0</v>
      </c>
      <c r="Z25" s="187">
        <f t="shared" si="8"/>
        <v>0</v>
      </c>
      <c r="AA25" s="187">
        <f t="shared" si="9"/>
        <v>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</row>
    <row r="26" spans="1:229" s="6" customFormat="1" ht="13">
      <c r="A26" s="2"/>
      <c r="B26" s="131" t="s">
        <v>116</v>
      </c>
      <c r="C26" s="167"/>
      <c r="D26" s="167"/>
      <c r="E26" s="131" t="s">
        <v>117</v>
      </c>
      <c r="F26" s="168"/>
      <c r="G26" s="122"/>
      <c r="H26" s="169" t="s">
        <v>118</v>
      </c>
      <c r="I26" s="170"/>
      <c r="J26" s="122"/>
      <c r="K26" s="171" t="s">
        <v>118</v>
      </c>
      <c r="L26" s="172" t="s">
        <v>119</v>
      </c>
      <c r="M26" s="172" t="s">
        <v>119</v>
      </c>
      <c r="N26" s="172"/>
      <c r="O26" s="226"/>
      <c r="P26" s="122"/>
      <c r="Q26" s="186">
        <f t="shared" si="10"/>
        <v>0</v>
      </c>
      <c r="R26" s="187">
        <f t="shared" si="11"/>
        <v>0</v>
      </c>
      <c r="S26" s="187">
        <f t="shared" si="12"/>
        <v>0</v>
      </c>
      <c r="T26" s="187">
        <f t="shared" si="13"/>
        <v>0</v>
      </c>
      <c r="U26" s="187">
        <f t="shared" si="14"/>
        <v>0</v>
      </c>
      <c r="V26" s="188">
        <f t="shared" si="15"/>
        <v>0</v>
      </c>
      <c r="W26" s="180"/>
      <c r="X26" s="186">
        <f t="shared" si="16"/>
        <v>0</v>
      </c>
      <c r="Y26" s="187">
        <f t="shared" si="17"/>
        <v>0</v>
      </c>
      <c r="Z26" s="187">
        <f t="shared" si="8"/>
        <v>0</v>
      </c>
      <c r="AA26" s="187">
        <f t="shared" si="9"/>
        <v>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</row>
    <row r="27" spans="1:229" s="6" customFormat="1" ht="13">
      <c r="A27" s="2"/>
      <c r="B27" s="131" t="s">
        <v>116</v>
      </c>
      <c r="C27" s="167"/>
      <c r="D27" s="167"/>
      <c r="E27" s="131" t="s">
        <v>117</v>
      </c>
      <c r="F27" s="168"/>
      <c r="G27" s="122"/>
      <c r="H27" s="169" t="s">
        <v>118</v>
      </c>
      <c r="I27" s="170"/>
      <c r="J27" s="122"/>
      <c r="K27" s="171" t="s">
        <v>118</v>
      </c>
      <c r="L27" s="172" t="s">
        <v>119</v>
      </c>
      <c r="M27" s="172" t="s">
        <v>119</v>
      </c>
      <c r="N27" s="172"/>
      <c r="O27" s="226"/>
      <c r="P27" s="122"/>
      <c r="Q27" s="186">
        <f t="shared" si="10"/>
        <v>0</v>
      </c>
      <c r="R27" s="187">
        <f t="shared" si="11"/>
        <v>0</v>
      </c>
      <c r="S27" s="187">
        <f t="shared" si="12"/>
        <v>0</v>
      </c>
      <c r="T27" s="187">
        <f t="shared" si="13"/>
        <v>0</v>
      </c>
      <c r="U27" s="187">
        <f t="shared" si="14"/>
        <v>0</v>
      </c>
      <c r="V27" s="188">
        <f t="shared" si="15"/>
        <v>0</v>
      </c>
      <c r="W27" s="180"/>
      <c r="X27" s="186">
        <f t="shared" si="16"/>
        <v>0</v>
      </c>
      <c r="Y27" s="187">
        <f t="shared" si="17"/>
        <v>0</v>
      </c>
      <c r="Z27" s="187">
        <f t="shared" si="8"/>
        <v>0</v>
      </c>
      <c r="AA27" s="187">
        <f t="shared" si="9"/>
        <v>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</row>
    <row r="28" spans="1:229" s="6" customFormat="1" ht="13">
      <c r="A28" s="2"/>
      <c r="B28" s="131" t="s">
        <v>116</v>
      </c>
      <c r="C28" s="167"/>
      <c r="D28" s="167"/>
      <c r="E28" s="131" t="s">
        <v>117</v>
      </c>
      <c r="F28" s="168"/>
      <c r="G28" s="122"/>
      <c r="H28" s="169" t="s">
        <v>118</v>
      </c>
      <c r="I28" s="170"/>
      <c r="J28" s="122"/>
      <c r="K28" s="171" t="s">
        <v>118</v>
      </c>
      <c r="L28" s="172" t="s">
        <v>119</v>
      </c>
      <c r="M28" s="172" t="s">
        <v>119</v>
      </c>
      <c r="N28" s="172"/>
      <c r="O28" s="226"/>
      <c r="P28" s="122"/>
      <c r="Q28" s="186">
        <f t="shared" si="10"/>
        <v>0</v>
      </c>
      <c r="R28" s="187">
        <f t="shared" si="11"/>
        <v>0</v>
      </c>
      <c r="S28" s="187">
        <f t="shared" si="12"/>
        <v>0</v>
      </c>
      <c r="T28" s="187">
        <f t="shared" si="13"/>
        <v>0</v>
      </c>
      <c r="U28" s="187">
        <f t="shared" si="14"/>
        <v>0</v>
      </c>
      <c r="V28" s="188">
        <f t="shared" si="15"/>
        <v>0</v>
      </c>
      <c r="W28" s="180"/>
      <c r="X28" s="186">
        <f t="shared" si="16"/>
        <v>0</v>
      </c>
      <c r="Y28" s="187">
        <f t="shared" si="17"/>
        <v>0</v>
      </c>
      <c r="Z28" s="187">
        <f t="shared" si="8"/>
        <v>0</v>
      </c>
      <c r="AA28" s="187">
        <f t="shared" si="9"/>
        <v>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</row>
    <row r="29" spans="1:229" s="6" customFormat="1" ht="13">
      <c r="A29" s="2"/>
      <c r="B29" s="131" t="s">
        <v>116</v>
      </c>
      <c r="C29" s="167"/>
      <c r="D29" s="167"/>
      <c r="E29" s="131" t="s">
        <v>117</v>
      </c>
      <c r="F29" s="168"/>
      <c r="G29" s="122"/>
      <c r="H29" s="169" t="s">
        <v>118</v>
      </c>
      <c r="I29" s="170"/>
      <c r="J29" s="122"/>
      <c r="K29" s="171" t="s">
        <v>118</v>
      </c>
      <c r="L29" s="172" t="s">
        <v>119</v>
      </c>
      <c r="M29" s="172" t="s">
        <v>119</v>
      </c>
      <c r="N29" s="172"/>
      <c r="O29" s="226"/>
      <c r="P29" s="122"/>
      <c r="Q29" s="186">
        <f t="shared" si="10"/>
        <v>0</v>
      </c>
      <c r="R29" s="187">
        <f t="shared" si="11"/>
        <v>0</v>
      </c>
      <c r="S29" s="187">
        <f t="shared" si="12"/>
        <v>0</v>
      </c>
      <c r="T29" s="187">
        <f t="shared" si="13"/>
        <v>0</v>
      </c>
      <c r="U29" s="187">
        <f t="shared" si="14"/>
        <v>0</v>
      </c>
      <c r="V29" s="188">
        <f t="shared" si="15"/>
        <v>0</v>
      </c>
      <c r="W29" s="180"/>
      <c r="X29" s="186">
        <f t="shared" si="16"/>
        <v>0</v>
      </c>
      <c r="Y29" s="187">
        <f t="shared" si="17"/>
        <v>0</v>
      </c>
      <c r="Z29" s="187">
        <f t="shared" si="8"/>
        <v>0</v>
      </c>
      <c r="AA29" s="187">
        <f t="shared" si="9"/>
        <v>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</row>
    <row r="30" spans="1:229" s="6" customFormat="1" ht="13">
      <c r="A30" s="2"/>
      <c r="B30" s="131" t="s">
        <v>116</v>
      </c>
      <c r="C30" s="167"/>
      <c r="D30" s="167"/>
      <c r="E30" s="131" t="s">
        <v>117</v>
      </c>
      <c r="F30" s="168"/>
      <c r="G30" s="122"/>
      <c r="H30" s="169" t="s">
        <v>118</v>
      </c>
      <c r="I30" s="170"/>
      <c r="J30" s="122"/>
      <c r="K30" s="171" t="s">
        <v>118</v>
      </c>
      <c r="L30" s="172" t="s">
        <v>119</v>
      </c>
      <c r="M30" s="172" t="s">
        <v>119</v>
      </c>
      <c r="N30" s="172"/>
      <c r="O30" s="226"/>
      <c r="P30" s="122"/>
      <c r="Q30" s="186">
        <f t="shared" si="10"/>
        <v>0</v>
      </c>
      <c r="R30" s="187">
        <f t="shared" si="11"/>
        <v>0</v>
      </c>
      <c r="S30" s="187">
        <f t="shared" si="12"/>
        <v>0</v>
      </c>
      <c r="T30" s="187">
        <f t="shared" si="13"/>
        <v>0</v>
      </c>
      <c r="U30" s="187">
        <f t="shared" si="14"/>
        <v>0</v>
      </c>
      <c r="V30" s="188">
        <f t="shared" si="15"/>
        <v>0</v>
      </c>
      <c r="W30" s="180"/>
      <c r="X30" s="186">
        <f t="shared" si="16"/>
        <v>0</v>
      </c>
      <c r="Y30" s="187">
        <f t="shared" si="17"/>
        <v>0</v>
      </c>
      <c r="Z30" s="187">
        <f t="shared" si="8"/>
        <v>0</v>
      </c>
      <c r="AA30" s="187">
        <f t="shared" si="9"/>
        <v>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</row>
    <row r="31" spans="1:229" s="6" customFormat="1" ht="13">
      <c r="A31" s="2"/>
      <c r="B31" s="131" t="s">
        <v>116</v>
      </c>
      <c r="C31" s="167"/>
      <c r="D31" s="167"/>
      <c r="E31" s="131" t="s">
        <v>117</v>
      </c>
      <c r="F31" s="168"/>
      <c r="G31" s="122"/>
      <c r="H31" s="169" t="s">
        <v>118</v>
      </c>
      <c r="I31" s="170"/>
      <c r="J31" s="122"/>
      <c r="K31" s="171" t="s">
        <v>118</v>
      </c>
      <c r="L31" s="172" t="s">
        <v>119</v>
      </c>
      <c r="M31" s="172" t="s">
        <v>119</v>
      </c>
      <c r="N31" s="172"/>
      <c r="O31" s="226"/>
      <c r="P31" s="122"/>
      <c r="Q31" s="186">
        <f t="shared" si="10"/>
        <v>0</v>
      </c>
      <c r="R31" s="187">
        <f t="shared" si="11"/>
        <v>0</v>
      </c>
      <c r="S31" s="187">
        <f t="shared" si="12"/>
        <v>0</v>
      </c>
      <c r="T31" s="187">
        <f t="shared" si="13"/>
        <v>0</v>
      </c>
      <c r="U31" s="187">
        <f t="shared" si="14"/>
        <v>0</v>
      </c>
      <c r="V31" s="188">
        <f t="shared" si="15"/>
        <v>0</v>
      </c>
      <c r="W31" s="180"/>
      <c r="X31" s="186">
        <f t="shared" si="16"/>
        <v>0</v>
      </c>
      <c r="Y31" s="187">
        <f t="shared" si="17"/>
        <v>0</v>
      </c>
      <c r="Z31" s="187">
        <f t="shared" si="8"/>
        <v>0</v>
      </c>
      <c r="AA31" s="187">
        <f t="shared" si="9"/>
        <v>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</row>
    <row r="32" spans="1:229" s="6" customFormat="1" ht="13">
      <c r="A32" s="2"/>
      <c r="B32" s="131" t="s">
        <v>116</v>
      </c>
      <c r="C32" s="167"/>
      <c r="D32" s="167"/>
      <c r="E32" s="131" t="s">
        <v>117</v>
      </c>
      <c r="F32" s="168"/>
      <c r="G32" s="122"/>
      <c r="H32" s="169" t="s">
        <v>118</v>
      </c>
      <c r="I32" s="170"/>
      <c r="J32" s="122"/>
      <c r="K32" s="171" t="s">
        <v>118</v>
      </c>
      <c r="L32" s="172" t="s">
        <v>119</v>
      </c>
      <c r="M32" s="172" t="s">
        <v>119</v>
      </c>
      <c r="N32" s="172"/>
      <c r="O32" s="226"/>
      <c r="P32" s="122"/>
      <c r="Q32" s="186">
        <f t="shared" si="10"/>
        <v>0</v>
      </c>
      <c r="R32" s="187">
        <f t="shared" si="11"/>
        <v>0</v>
      </c>
      <c r="S32" s="187">
        <f t="shared" si="12"/>
        <v>0</v>
      </c>
      <c r="T32" s="187">
        <f t="shared" si="13"/>
        <v>0</v>
      </c>
      <c r="U32" s="187">
        <f t="shared" si="14"/>
        <v>0</v>
      </c>
      <c r="V32" s="188">
        <f t="shared" si="15"/>
        <v>0</v>
      </c>
      <c r="W32" s="180"/>
      <c r="X32" s="186">
        <f t="shared" si="16"/>
        <v>0</v>
      </c>
      <c r="Y32" s="187">
        <f t="shared" si="17"/>
        <v>0</v>
      </c>
      <c r="Z32" s="187">
        <f t="shared" si="8"/>
        <v>0</v>
      </c>
      <c r="AA32" s="187">
        <f t="shared" si="9"/>
        <v>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</row>
    <row r="33" spans="1:229" s="6" customFormat="1" ht="13">
      <c r="A33" s="2"/>
      <c r="B33" s="131" t="s">
        <v>116</v>
      </c>
      <c r="C33" s="167"/>
      <c r="D33" s="167"/>
      <c r="E33" s="131" t="s">
        <v>117</v>
      </c>
      <c r="F33" s="168"/>
      <c r="G33" s="122"/>
      <c r="H33" s="169" t="s">
        <v>118</v>
      </c>
      <c r="I33" s="170"/>
      <c r="J33" s="122"/>
      <c r="K33" s="171" t="s">
        <v>118</v>
      </c>
      <c r="L33" s="172" t="s">
        <v>119</v>
      </c>
      <c r="M33" s="172" t="s">
        <v>119</v>
      </c>
      <c r="N33" s="172"/>
      <c r="O33" s="226"/>
      <c r="P33" s="122"/>
      <c r="Q33" s="186">
        <f t="shared" si="10"/>
        <v>0</v>
      </c>
      <c r="R33" s="187">
        <f t="shared" si="11"/>
        <v>0</v>
      </c>
      <c r="S33" s="187">
        <f t="shared" si="12"/>
        <v>0</v>
      </c>
      <c r="T33" s="187">
        <f t="shared" si="13"/>
        <v>0</v>
      </c>
      <c r="U33" s="187">
        <f t="shared" si="14"/>
        <v>0</v>
      </c>
      <c r="V33" s="188">
        <f t="shared" si="15"/>
        <v>0</v>
      </c>
      <c r="W33" s="180"/>
      <c r="X33" s="186">
        <f t="shared" si="16"/>
        <v>0</v>
      </c>
      <c r="Y33" s="187">
        <f t="shared" si="17"/>
        <v>0</v>
      </c>
      <c r="Z33" s="187">
        <f t="shared" si="8"/>
        <v>0</v>
      </c>
      <c r="AA33" s="187">
        <f t="shared" si="9"/>
        <v>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</row>
    <row r="34" spans="1:229" s="6" customFormat="1" ht="13">
      <c r="A34" s="2"/>
      <c r="B34" s="131" t="s">
        <v>116</v>
      </c>
      <c r="C34" s="167"/>
      <c r="D34" s="167"/>
      <c r="E34" s="131" t="s">
        <v>117</v>
      </c>
      <c r="F34" s="168"/>
      <c r="G34" s="122"/>
      <c r="H34" s="169" t="s">
        <v>118</v>
      </c>
      <c r="I34" s="170"/>
      <c r="J34" s="122"/>
      <c r="K34" s="171" t="s">
        <v>118</v>
      </c>
      <c r="L34" s="172" t="s">
        <v>119</v>
      </c>
      <c r="M34" s="172" t="s">
        <v>119</v>
      </c>
      <c r="N34" s="172"/>
      <c r="O34" s="226"/>
      <c r="P34" s="122"/>
      <c r="Q34" s="186">
        <f t="shared" si="10"/>
        <v>0</v>
      </c>
      <c r="R34" s="187">
        <f t="shared" si="11"/>
        <v>0</v>
      </c>
      <c r="S34" s="187">
        <f t="shared" si="12"/>
        <v>0</v>
      </c>
      <c r="T34" s="187">
        <f t="shared" si="13"/>
        <v>0</v>
      </c>
      <c r="U34" s="187">
        <f t="shared" si="14"/>
        <v>0</v>
      </c>
      <c r="V34" s="188">
        <f t="shared" si="15"/>
        <v>0</v>
      </c>
      <c r="W34" s="180"/>
      <c r="X34" s="186">
        <f t="shared" si="16"/>
        <v>0</v>
      </c>
      <c r="Y34" s="187">
        <f t="shared" si="17"/>
        <v>0</v>
      </c>
      <c r="Z34" s="187">
        <f t="shared" si="8"/>
        <v>0</v>
      </c>
      <c r="AA34" s="187">
        <f t="shared" si="9"/>
        <v>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</row>
    <row r="35" spans="1:229" s="6" customFormat="1" ht="13">
      <c r="A35" s="2"/>
      <c r="B35" s="131" t="s">
        <v>116</v>
      </c>
      <c r="C35" s="167"/>
      <c r="D35" s="167"/>
      <c r="E35" s="131" t="s">
        <v>117</v>
      </c>
      <c r="F35" s="168"/>
      <c r="G35" s="122"/>
      <c r="H35" s="169" t="s">
        <v>118</v>
      </c>
      <c r="I35" s="170"/>
      <c r="J35" s="122"/>
      <c r="K35" s="171" t="s">
        <v>118</v>
      </c>
      <c r="L35" s="172" t="s">
        <v>119</v>
      </c>
      <c r="M35" s="172" t="s">
        <v>119</v>
      </c>
      <c r="N35" s="172"/>
      <c r="O35" s="226"/>
      <c r="P35" s="122"/>
      <c r="Q35" s="186">
        <f t="shared" si="10"/>
        <v>0</v>
      </c>
      <c r="R35" s="187">
        <f t="shared" si="11"/>
        <v>0</v>
      </c>
      <c r="S35" s="187">
        <f t="shared" si="12"/>
        <v>0</v>
      </c>
      <c r="T35" s="187">
        <f t="shared" si="13"/>
        <v>0</v>
      </c>
      <c r="U35" s="187">
        <f t="shared" si="14"/>
        <v>0</v>
      </c>
      <c r="V35" s="188">
        <f t="shared" si="15"/>
        <v>0</v>
      </c>
      <c r="W35" s="180"/>
      <c r="X35" s="186">
        <f t="shared" si="16"/>
        <v>0</v>
      </c>
      <c r="Y35" s="187">
        <f t="shared" si="17"/>
        <v>0</v>
      </c>
      <c r="Z35" s="187">
        <f t="shared" si="8"/>
        <v>0</v>
      </c>
      <c r="AA35" s="187">
        <f t="shared" si="9"/>
        <v>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</row>
    <row r="36" spans="1:229" s="6" customFormat="1" ht="13">
      <c r="A36" s="2"/>
      <c r="B36" s="131" t="s">
        <v>116</v>
      </c>
      <c r="C36" s="167"/>
      <c r="D36" s="167"/>
      <c r="E36" s="131" t="s">
        <v>117</v>
      </c>
      <c r="F36" s="168"/>
      <c r="G36" s="122"/>
      <c r="H36" s="169" t="s">
        <v>118</v>
      </c>
      <c r="I36" s="170"/>
      <c r="J36" s="122"/>
      <c r="K36" s="171" t="s">
        <v>118</v>
      </c>
      <c r="L36" s="172" t="s">
        <v>119</v>
      </c>
      <c r="M36" s="172" t="s">
        <v>119</v>
      </c>
      <c r="N36" s="172"/>
      <c r="O36" s="226"/>
      <c r="P36" s="122"/>
      <c r="Q36" s="186">
        <f t="shared" si="10"/>
        <v>0</v>
      </c>
      <c r="R36" s="187">
        <f t="shared" si="11"/>
        <v>0</v>
      </c>
      <c r="S36" s="187">
        <f t="shared" si="12"/>
        <v>0</v>
      </c>
      <c r="T36" s="187">
        <f t="shared" si="13"/>
        <v>0</v>
      </c>
      <c r="U36" s="187">
        <f t="shared" si="14"/>
        <v>0</v>
      </c>
      <c r="V36" s="188">
        <f t="shared" si="15"/>
        <v>0</v>
      </c>
      <c r="W36" s="180"/>
      <c r="X36" s="186">
        <f t="shared" si="16"/>
        <v>0</v>
      </c>
      <c r="Y36" s="187">
        <f t="shared" si="17"/>
        <v>0</v>
      </c>
      <c r="Z36" s="187">
        <f t="shared" si="8"/>
        <v>0</v>
      </c>
      <c r="AA36" s="187">
        <f t="shared" si="9"/>
        <v>0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</row>
    <row r="37" spans="1:229" s="6" customFormat="1" ht="13">
      <c r="A37" s="2"/>
      <c r="B37" s="131" t="s">
        <v>116</v>
      </c>
      <c r="C37" s="167"/>
      <c r="D37" s="167"/>
      <c r="E37" s="131" t="s">
        <v>117</v>
      </c>
      <c r="F37" s="168"/>
      <c r="G37" s="122"/>
      <c r="H37" s="169" t="s">
        <v>118</v>
      </c>
      <c r="I37" s="170"/>
      <c r="J37" s="122"/>
      <c r="K37" s="171" t="s">
        <v>118</v>
      </c>
      <c r="L37" s="172" t="s">
        <v>119</v>
      </c>
      <c r="M37" s="172" t="s">
        <v>119</v>
      </c>
      <c r="N37" s="172"/>
      <c r="O37" s="226"/>
      <c r="P37" s="122"/>
      <c r="Q37" s="186">
        <f t="shared" si="10"/>
        <v>0</v>
      </c>
      <c r="R37" s="187">
        <f t="shared" si="11"/>
        <v>0</v>
      </c>
      <c r="S37" s="187">
        <f t="shared" si="12"/>
        <v>0</v>
      </c>
      <c r="T37" s="187">
        <f t="shared" si="13"/>
        <v>0</v>
      </c>
      <c r="U37" s="187">
        <f t="shared" si="14"/>
        <v>0</v>
      </c>
      <c r="V37" s="188">
        <f t="shared" si="15"/>
        <v>0</v>
      </c>
      <c r="W37" s="180"/>
      <c r="X37" s="186">
        <f t="shared" si="16"/>
        <v>0</v>
      </c>
      <c r="Y37" s="187">
        <f t="shared" si="17"/>
        <v>0</v>
      </c>
      <c r="Z37" s="187">
        <f t="shared" si="8"/>
        <v>0</v>
      </c>
      <c r="AA37" s="187">
        <f t="shared" si="9"/>
        <v>0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</row>
    <row r="38" spans="1:229" s="6" customFormat="1" ht="13">
      <c r="A38" s="2"/>
      <c r="B38" s="131" t="s">
        <v>116</v>
      </c>
      <c r="C38" s="167"/>
      <c r="D38" s="167"/>
      <c r="E38" s="131" t="s">
        <v>117</v>
      </c>
      <c r="F38" s="168"/>
      <c r="G38" s="122"/>
      <c r="H38" s="169" t="s">
        <v>118</v>
      </c>
      <c r="I38" s="170"/>
      <c r="J38" s="122"/>
      <c r="K38" s="171" t="s">
        <v>118</v>
      </c>
      <c r="L38" s="172" t="s">
        <v>119</v>
      </c>
      <c r="M38" s="172" t="s">
        <v>119</v>
      </c>
      <c r="N38" s="172"/>
      <c r="O38" s="226"/>
      <c r="P38" s="122"/>
      <c r="Q38" s="186">
        <f t="shared" si="10"/>
        <v>0</v>
      </c>
      <c r="R38" s="187">
        <f t="shared" si="11"/>
        <v>0</v>
      </c>
      <c r="S38" s="187">
        <f t="shared" si="12"/>
        <v>0</v>
      </c>
      <c r="T38" s="187">
        <f t="shared" si="13"/>
        <v>0</v>
      </c>
      <c r="U38" s="187">
        <f t="shared" si="14"/>
        <v>0</v>
      </c>
      <c r="V38" s="188">
        <f t="shared" si="15"/>
        <v>0</v>
      </c>
      <c r="W38" s="180"/>
      <c r="X38" s="186">
        <f t="shared" si="16"/>
        <v>0</v>
      </c>
      <c r="Y38" s="187">
        <f t="shared" si="17"/>
        <v>0</v>
      </c>
      <c r="Z38" s="187">
        <f t="shared" si="8"/>
        <v>0</v>
      </c>
      <c r="AA38" s="187">
        <f t="shared" si="9"/>
        <v>0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</row>
    <row r="39" spans="1:229" s="6" customFormat="1" ht="13">
      <c r="A39" s="2"/>
      <c r="B39" s="131" t="s">
        <v>116</v>
      </c>
      <c r="C39" s="167"/>
      <c r="D39" s="167"/>
      <c r="E39" s="131" t="s">
        <v>117</v>
      </c>
      <c r="F39" s="168"/>
      <c r="G39" s="122"/>
      <c r="H39" s="169" t="s">
        <v>118</v>
      </c>
      <c r="I39" s="170"/>
      <c r="J39" s="122"/>
      <c r="K39" s="171" t="s">
        <v>118</v>
      </c>
      <c r="L39" s="172" t="s">
        <v>119</v>
      </c>
      <c r="M39" s="172" t="s">
        <v>119</v>
      </c>
      <c r="N39" s="172"/>
      <c r="O39" s="226"/>
      <c r="P39" s="122"/>
      <c r="Q39" s="186">
        <f t="shared" si="10"/>
        <v>0</v>
      </c>
      <c r="R39" s="187">
        <f t="shared" si="11"/>
        <v>0</v>
      </c>
      <c r="S39" s="187">
        <f t="shared" si="12"/>
        <v>0</v>
      </c>
      <c r="T39" s="187">
        <f t="shared" si="13"/>
        <v>0</v>
      </c>
      <c r="U39" s="187">
        <f t="shared" si="14"/>
        <v>0</v>
      </c>
      <c r="V39" s="188">
        <f t="shared" si="15"/>
        <v>0</v>
      </c>
      <c r="W39" s="180"/>
      <c r="X39" s="186">
        <f t="shared" si="16"/>
        <v>0</v>
      </c>
      <c r="Y39" s="187">
        <f t="shared" si="17"/>
        <v>0</v>
      </c>
      <c r="Z39" s="187">
        <f t="shared" si="8"/>
        <v>0</v>
      </c>
      <c r="AA39" s="187">
        <f t="shared" si="9"/>
        <v>0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</row>
    <row r="40" spans="1:229" s="6" customFormat="1" ht="13">
      <c r="A40" s="2"/>
      <c r="B40" s="131" t="s">
        <v>116</v>
      </c>
      <c r="C40" s="167"/>
      <c r="D40" s="167"/>
      <c r="E40" s="131" t="s">
        <v>117</v>
      </c>
      <c r="F40" s="168"/>
      <c r="G40" s="122"/>
      <c r="H40" s="169" t="s">
        <v>118</v>
      </c>
      <c r="I40" s="170"/>
      <c r="J40" s="122"/>
      <c r="K40" s="171" t="s">
        <v>118</v>
      </c>
      <c r="L40" s="172" t="s">
        <v>119</v>
      </c>
      <c r="M40" s="172" t="s">
        <v>119</v>
      </c>
      <c r="N40" s="172"/>
      <c r="O40" s="226"/>
      <c r="P40" s="122"/>
      <c r="Q40" s="186">
        <f t="shared" si="10"/>
        <v>0</v>
      </c>
      <c r="R40" s="187">
        <f t="shared" si="11"/>
        <v>0</v>
      </c>
      <c r="S40" s="187">
        <f t="shared" si="12"/>
        <v>0</v>
      </c>
      <c r="T40" s="187">
        <f t="shared" si="13"/>
        <v>0</v>
      </c>
      <c r="U40" s="187">
        <f t="shared" si="14"/>
        <v>0</v>
      </c>
      <c r="V40" s="188">
        <f t="shared" si="15"/>
        <v>0</v>
      </c>
      <c r="W40" s="180"/>
      <c r="X40" s="186">
        <f t="shared" si="16"/>
        <v>0</v>
      </c>
      <c r="Y40" s="187">
        <f t="shared" si="17"/>
        <v>0</v>
      </c>
      <c r="Z40" s="187">
        <f t="shared" ref="Z40:Z71" si="18">IF(OR(M40=0.1,M40=0.2,M40=0.3,M40=0.4,M40=0.5,M40=0.6,M40=0.7,M40=0.8,M40=0.9,M40=1),F40*M40,0)</f>
        <v>0</v>
      </c>
      <c r="AA40" s="187">
        <f t="shared" ref="AA40:AA71" si="19">IF(K40="Avfall",0,F40-Z40)</f>
        <v>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</row>
    <row r="41" spans="1:229" s="6" customFormat="1" ht="13">
      <c r="A41" s="2"/>
      <c r="B41" s="131" t="s">
        <v>116</v>
      </c>
      <c r="C41" s="167"/>
      <c r="D41" s="167"/>
      <c r="E41" s="131" t="s">
        <v>117</v>
      </c>
      <c r="F41" s="168"/>
      <c r="G41" s="122"/>
      <c r="H41" s="169" t="s">
        <v>118</v>
      </c>
      <c r="I41" s="170"/>
      <c r="J41" s="122"/>
      <c r="K41" s="171" t="s">
        <v>118</v>
      </c>
      <c r="L41" s="172" t="s">
        <v>119</v>
      </c>
      <c r="M41" s="172" t="s">
        <v>119</v>
      </c>
      <c r="N41" s="172"/>
      <c r="O41" s="226"/>
      <c r="P41" s="122"/>
      <c r="Q41" s="186">
        <f t="shared" si="10"/>
        <v>0</v>
      </c>
      <c r="R41" s="187">
        <f t="shared" si="11"/>
        <v>0</v>
      </c>
      <c r="S41" s="187">
        <f t="shared" si="12"/>
        <v>0</v>
      </c>
      <c r="T41" s="187">
        <f t="shared" si="13"/>
        <v>0</v>
      </c>
      <c r="U41" s="187">
        <f t="shared" si="14"/>
        <v>0</v>
      </c>
      <c r="V41" s="188">
        <f t="shared" si="15"/>
        <v>0</v>
      </c>
      <c r="W41" s="180"/>
      <c r="X41" s="186">
        <f t="shared" si="16"/>
        <v>0</v>
      </c>
      <c r="Y41" s="187">
        <f t="shared" si="17"/>
        <v>0</v>
      </c>
      <c r="Z41" s="187">
        <f t="shared" si="18"/>
        <v>0</v>
      </c>
      <c r="AA41" s="187">
        <f t="shared" si="19"/>
        <v>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</row>
    <row r="42" spans="1:229" s="6" customFormat="1" ht="13">
      <c r="A42" s="2"/>
      <c r="B42" s="131" t="s">
        <v>116</v>
      </c>
      <c r="C42" s="167"/>
      <c r="D42" s="167"/>
      <c r="E42" s="131" t="s">
        <v>117</v>
      </c>
      <c r="F42" s="168"/>
      <c r="G42" s="122"/>
      <c r="H42" s="169" t="s">
        <v>118</v>
      </c>
      <c r="I42" s="170"/>
      <c r="J42" s="122"/>
      <c r="K42" s="171" t="s">
        <v>118</v>
      </c>
      <c r="L42" s="172" t="s">
        <v>119</v>
      </c>
      <c r="M42" s="172" t="s">
        <v>119</v>
      </c>
      <c r="N42" s="172"/>
      <c r="O42" s="226"/>
      <c r="P42" s="122"/>
      <c r="Q42" s="186">
        <f t="shared" si="10"/>
        <v>0</v>
      </c>
      <c r="R42" s="187">
        <f t="shared" si="11"/>
        <v>0</v>
      </c>
      <c r="S42" s="187">
        <f t="shared" si="12"/>
        <v>0</v>
      </c>
      <c r="T42" s="187">
        <f t="shared" si="13"/>
        <v>0</v>
      </c>
      <c r="U42" s="187">
        <f t="shared" si="14"/>
        <v>0</v>
      </c>
      <c r="V42" s="188">
        <f t="shared" si="15"/>
        <v>0</v>
      </c>
      <c r="W42" s="180"/>
      <c r="X42" s="186">
        <f t="shared" si="16"/>
        <v>0</v>
      </c>
      <c r="Y42" s="187">
        <f t="shared" si="17"/>
        <v>0</v>
      </c>
      <c r="Z42" s="187">
        <f t="shared" si="18"/>
        <v>0</v>
      </c>
      <c r="AA42" s="187">
        <f t="shared" si="19"/>
        <v>0</v>
      </c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</row>
    <row r="43" spans="1:229" s="6" customFormat="1" ht="13">
      <c r="A43" s="2"/>
      <c r="B43" s="131" t="s">
        <v>116</v>
      </c>
      <c r="C43" s="167"/>
      <c r="D43" s="167"/>
      <c r="E43" s="131" t="s">
        <v>117</v>
      </c>
      <c r="F43" s="168"/>
      <c r="G43" s="122"/>
      <c r="H43" s="169" t="s">
        <v>118</v>
      </c>
      <c r="I43" s="170"/>
      <c r="J43" s="122"/>
      <c r="K43" s="171" t="s">
        <v>118</v>
      </c>
      <c r="L43" s="172" t="s">
        <v>119</v>
      </c>
      <c r="M43" s="172" t="s">
        <v>119</v>
      </c>
      <c r="N43" s="172"/>
      <c r="O43" s="226"/>
      <c r="P43" s="122"/>
      <c r="Q43" s="186">
        <f t="shared" si="10"/>
        <v>0</v>
      </c>
      <c r="R43" s="187">
        <f t="shared" si="11"/>
        <v>0</v>
      </c>
      <c r="S43" s="187">
        <f t="shared" si="12"/>
        <v>0</v>
      </c>
      <c r="T43" s="187">
        <f t="shared" si="13"/>
        <v>0</v>
      </c>
      <c r="U43" s="187">
        <f t="shared" si="14"/>
        <v>0</v>
      </c>
      <c r="V43" s="188">
        <f t="shared" si="15"/>
        <v>0</v>
      </c>
      <c r="W43" s="180"/>
      <c r="X43" s="186">
        <f t="shared" si="16"/>
        <v>0</v>
      </c>
      <c r="Y43" s="187">
        <f t="shared" si="17"/>
        <v>0</v>
      </c>
      <c r="Z43" s="187">
        <f t="shared" si="18"/>
        <v>0</v>
      </c>
      <c r="AA43" s="187">
        <f t="shared" si="19"/>
        <v>0</v>
      </c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</row>
    <row r="44" spans="1:229" s="6" customFormat="1" ht="13">
      <c r="A44" s="2"/>
      <c r="B44" s="131" t="s">
        <v>116</v>
      </c>
      <c r="C44" s="167"/>
      <c r="D44" s="167"/>
      <c r="E44" s="131" t="s">
        <v>117</v>
      </c>
      <c r="F44" s="168"/>
      <c r="G44" s="122"/>
      <c r="H44" s="169" t="s">
        <v>118</v>
      </c>
      <c r="I44" s="170"/>
      <c r="J44" s="122"/>
      <c r="K44" s="171" t="s">
        <v>118</v>
      </c>
      <c r="L44" s="172" t="s">
        <v>119</v>
      </c>
      <c r="M44" s="172" t="s">
        <v>119</v>
      </c>
      <c r="N44" s="172"/>
      <c r="O44" s="226"/>
      <c r="P44" s="122"/>
      <c r="Q44" s="186">
        <f t="shared" si="10"/>
        <v>0</v>
      </c>
      <c r="R44" s="187">
        <f t="shared" si="11"/>
        <v>0</v>
      </c>
      <c r="S44" s="187">
        <f t="shared" si="12"/>
        <v>0</v>
      </c>
      <c r="T44" s="187">
        <f t="shared" si="13"/>
        <v>0</v>
      </c>
      <c r="U44" s="187">
        <f t="shared" si="14"/>
        <v>0</v>
      </c>
      <c r="V44" s="188">
        <f t="shared" si="15"/>
        <v>0</v>
      </c>
      <c r="W44" s="180"/>
      <c r="X44" s="186">
        <f t="shared" si="16"/>
        <v>0</v>
      </c>
      <c r="Y44" s="187">
        <f t="shared" si="17"/>
        <v>0</v>
      </c>
      <c r="Z44" s="187">
        <f t="shared" si="18"/>
        <v>0</v>
      </c>
      <c r="AA44" s="187">
        <f t="shared" si="19"/>
        <v>0</v>
      </c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</row>
    <row r="45" spans="1:229" s="6" customFormat="1" ht="13">
      <c r="A45" s="2"/>
      <c r="B45" s="131" t="s">
        <v>116</v>
      </c>
      <c r="C45" s="167"/>
      <c r="D45" s="167"/>
      <c r="E45" s="131" t="s">
        <v>117</v>
      </c>
      <c r="F45" s="168"/>
      <c r="G45" s="122"/>
      <c r="H45" s="169" t="s">
        <v>118</v>
      </c>
      <c r="I45" s="170"/>
      <c r="J45" s="122"/>
      <c r="K45" s="171" t="s">
        <v>118</v>
      </c>
      <c r="L45" s="172" t="s">
        <v>119</v>
      </c>
      <c r="M45" s="172" t="s">
        <v>119</v>
      </c>
      <c r="N45" s="172"/>
      <c r="O45" s="226"/>
      <c r="P45" s="122"/>
      <c r="Q45" s="186">
        <f t="shared" si="10"/>
        <v>0</v>
      </c>
      <c r="R45" s="187">
        <f t="shared" si="11"/>
        <v>0</v>
      </c>
      <c r="S45" s="187">
        <f t="shared" si="12"/>
        <v>0</v>
      </c>
      <c r="T45" s="187">
        <f t="shared" si="13"/>
        <v>0</v>
      </c>
      <c r="U45" s="187">
        <f t="shared" si="14"/>
        <v>0</v>
      </c>
      <c r="V45" s="188">
        <f t="shared" si="15"/>
        <v>0</v>
      </c>
      <c r="W45" s="180"/>
      <c r="X45" s="186">
        <f t="shared" si="16"/>
        <v>0</v>
      </c>
      <c r="Y45" s="187">
        <f t="shared" si="17"/>
        <v>0</v>
      </c>
      <c r="Z45" s="187">
        <f t="shared" si="18"/>
        <v>0</v>
      </c>
      <c r="AA45" s="187">
        <f t="shared" si="19"/>
        <v>0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</row>
    <row r="46" spans="1:229" s="6" customFormat="1" ht="13">
      <c r="A46" s="2"/>
      <c r="B46" s="131" t="s">
        <v>116</v>
      </c>
      <c r="C46" s="167"/>
      <c r="D46" s="167"/>
      <c r="E46" s="131" t="s">
        <v>117</v>
      </c>
      <c r="F46" s="168"/>
      <c r="G46" s="122"/>
      <c r="H46" s="169" t="s">
        <v>118</v>
      </c>
      <c r="I46" s="170"/>
      <c r="J46" s="122"/>
      <c r="K46" s="171" t="s">
        <v>118</v>
      </c>
      <c r="L46" s="172" t="s">
        <v>119</v>
      </c>
      <c r="M46" s="172" t="s">
        <v>119</v>
      </c>
      <c r="N46" s="172"/>
      <c r="O46" s="226"/>
      <c r="P46" s="122"/>
      <c r="Q46" s="186">
        <f t="shared" si="10"/>
        <v>0</v>
      </c>
      <c r="R46" s="187">
        <f t="shared" si="11"/>
        <v>0</v>
      </c>
      <c r="S46" s="187">
        <f t="shared" si="12"/>
        <v>0</v>
      </c>
      <c r="T46" s="187">
        <f t="shared" si="13"/>
        <v>0</v>
      </c>
      <c r="U46" s="187">
        <f t="shared" si="14"/>
        <v>0</v>
      </c>
      <c r="V46" s="188">
        <f t="shared" si="15"/>
        <v>0</v>
      </c>
      <c r="W46" s="180"/>
      <c r="X46" s="186">
        <f t="shared" si="16"/>
        <v>0</v>
      </c>
      <c r="Y46" s="187">
        <f t="shared" si="17"/>
        <v>0</v>
      </c>
      <c r="Z46" s="187">
        <f t="shared" si="18"/>
        <v>0</v>
      </c>
      <c r="AA46" s="187">
        <f t="shared" si="19"/>
        <v>0</v>
      </c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</row>
    <row r="47" spans="1:229" s="6" customFormat="1" ht="13">
      <c r="A47" s="2"/>
      <c r="B47" s="131" t="s">
        <v>116</v>
      </c>
      <c r="C47" s="167"/>
      <c r="D47" s="167"/>
      <c r="E47" s="131" t="s">
        <v>117</v>
      </c>
      <c r="F47" s="168"/>
      <c r="G47" s="122"/>
      <c r="H47" s="169" t="s">
        <v>118</v>
      </c>
      <c r="I47" s="170"/>
      <c r="J47" s="122"/>
      <c r="K47" s="171" t="s">
        <v>118</v>
      </c>
      <c r="L47" s="172" t="s">
        <v>119</v>
      </c>
      <c r="M47" s="172" t="s">
        <v>119</v>
      </c>
      <c r="N47" s="172"/>
      <c r="O47" s="226"/>
      <c r="P47" s="122"/>
      <c r="Q47" s="186">
        <f t="shared" si="10"/>
        <v>0</v>
      </c>
      <c r="R47" s="187">
        <f t="shared" si="11"/>
        <v>0</v>
      </c>
      <c r="S47" s="187">
        <f t="shared" si="12"/>
        <v>0</v>
      </c>
      <c r="T47" s="187">
        <f t="shared" si="13"/>
        <v>0</v>
      </c>
      <c r="U47" s="187">
        <f t="shared" si="14"/>
        <v>0</v>
      </c>
      <c r="V47" s="188">
        <f t="shared" si="15"/>
        <v>0</v>
      </c>
      <c r="W47" s="180"/>
      <c r="X47" s="186">
        <f t="shared" si="16"/>
        <v>0</v>
      </c>
      <c r="Y47" s="187">
        <f t="shared" si="17"/>
        <v>0</v>
      </c>
      <c r="Z47" s="187">
        <f t="shared" si="18"/>
        <v>0</v>
      </c>
      <c r="AA47" s="187">
        <f t="shared" si="19"/>
        <v>0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</row>
    <row r="48" spans="1:229" s="6" customFormat="1" ht="13">
      <c r="A48" s="2"/>
      <c r="B48" s="131" t="s">
        <v>116</v>
      </c>
      <c r="C48" s="167"/>
      <c r="D48" s="167"/>
      <c r="E48" s="131" t="s">
        <v>117</v>
      </c>
      <c r="F48" s="168"/>
      <c r="G48" s="122"/>
      <c r="H48" s="169" t="s">
        <v>118</v>
      </c>
      <c r="I48" s="170"/>
      <c r="J48" s="122"/>
      <c r="K48" s="171" t="s">
        <v>118</v>
      </c>
      <c r="L48" s="172" t="s">
        <v>119</v>
      </c>
      <c r="M48" s="172" t="s">
        <v>119</v>
      </c>
      <c r="N48" s="172"/>
      <c r="O48" s="226"/>
      <c r="P48" s="122"/>
      <c r="Q48" s="186">
        <f t="shared" si="10"/>
        <v>0</v>
      </c>
      <c r="R48" s="187">
        <f t="shared" si="11"/>
        <v>0</v>
      </c>
      <c r="S48" s="187">
        <f t="shared" si="12"/>
        <v>0</v>
      </c>
      <c r="T48" s="187">
        <f t="shared" si="13"/>
        <v>0</v>
      </c>
      <c r="U48" s="187">
        <f t="shared" si="14"/>
        <v>0</v>
      </c>
      <c r="V48" s="188">
        <f t="shared" si="15"/>
        <v>0</v>
      </c>
      <c r="W48" s="180"/>
      <c r="X48" s="186">
        <f t="shared" si="16"/>
        <v>0</v>
      </c>
      <c r="Y48" s="187">
        <f t="shared" si="17"/>
        <v>0</v>
      </c>
      <c r="Z48" s="187">
        <f t="shared" si="18"/>
        <v>0</v>
      </c>
      <c r="AA48" s="187">
        <f t="shared" si="19"/>
        <v>0</v>
      </c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</row>
    <row r="49" spans="1:229" s="6" customFormat="1" ht="13">
      <c r="A49" s="2"/>
      <c r="B49" s="131" t="s">
        <v>116</v>
      </c>
      <c r="C49" s="167"/>
      <c r="D49" s="167"/>
      <c r="E49" s="131" t="s">
        <v>117</v>
      </c>
      <c r="F49" s="168"/>
      <c r="G49" s="122"/>
      <c r="H49" s="169" t="s">
        <v>118</v>
      </c>
      <c r="I49" s="170"/>
      <c r="J49" s="122"/>
      <c r="K49" s="171" t="s">
        <v>118</v>
      </c>
      <c r="L49" s="172" t="s">
        <v>119</v>
      </c>
      <c r="M49" s="172" t="s">
        <v>119</v>
      </c>
      <c r="N49" s="172"/>
      <c r="O49" s="226"/>
      <c r="P49" s="122"/>
      <c r="Q49" s="186">
        <f t="shared" si="10"/>
        <v>0</v>
      </c>
      <c r="R49" s="187">
        <f t="shared" si="11"/>
        <v>0</v>
      </c>
      <c r="S49" s="187">
        <f t="shared" si="12"/>
        <v>0</v>
      </c>
      <c r="T49" s="187">
        <f t="shared" si="13"/>
        <v>0</v>
      </c>
      <c r="U49" s="187">
        <f t="shared" si="14"/>
        <v>0</v>
      </c>
      <c r="V49" s="188">
        <f t="shared" si="15"/>
        <v>0</v>
      </c>
      <c r="W49" s="180"/>
      <c r="X49" s="186">
        <f t="shared" si="16"/>
        <v>0</v>
      </c>
      <c r="Y49" s="187">
        <f t="shared" si="17"/>
        <v>0</v>
      </c>
      <c r="Z49" s="187">
        <f t="shared" si="18"/>
        <v>0</v>
      </c>
      <c r="AA49" s="187">
        <f t="shared" si="19"/>
        <v>0</v>
      </c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</row>
    <row r="50" spans="1:229" s="6" customFormat="1" ht="13">
      <c r="A50" s="2"/>
      <c r="B50" s="131" t="s">
        <v>116</v>
      </c>
      <c r="C50" s="167"/>
      <c r="D50" s="167"/>
      <c r="E50" s="131" t="s">
        <v>117</v>
      </c>
      <c r="F50" s="168"/>
      <c r="G50" s="122"/>
      <c r="H50" s="169" t="s">
        <v>118</v>
      </c>
      <c r="I50" s="170"/>
      <c r="J50" s="122"/>
      <c r="K50" s="171" t="s">
        <v>118</v>
      </c>
      <c r="L50" s="172" t="s">
        <v>119</v>
      </c>
      <c r="M50" s="172" t="s">
        <v>119</v>
      </c>
      <c r="N50" s="172"/>
      <c r="O50" s="226"/>
      <c r="P50" s="122"/>
      <c r="Q50" s="186">
        <f t="shared" si="10"/>
        <v>0</v>
      </c>
      <c r="R50" s="187">
        <f t="shared" si="11"/>
        <v>0</v>
      </c>
      <c r="S50" s="187">
        <f t="shared" si="12"/>
        <v>0</v>
      </c>
      <c r="T50" s="187">
        <f t="shared" si="13"/>
        <v>0</v>
      </c>
      <c r="U50" s="187">
        <f t="shared" si="14"/>
        <v>0</v>
      </c>
      <c r="V50" s="188">
        <f t="shared" si="15"/>
        <v>0</v>
      </c>
      <c r="W50" s="180"/>
      <c r="X50" s="186">
        <f t="shared" si="16"/>
        <v>0</v>
      </c>
      <c r="Y50" s="187">
        <f t="shared" si="17"/>
        <v>0</v>
      </c>
      <c r="Z50" s="187">
        <f t="shared" si="18"/>
        <v>0</v>
      </c>
      <c r="AA50" s="187">
        <f t="shared" si="19"/>
        <v>0</v>
      </c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</row>
    <row r="51" spans="1:229" s="6" customFormat="1" ht="13">
      <c r="A51" s="2"/>
      <c r="B51" s="131" t="s">
        <v>116</v>
      </c>
      <c r="C51" s="167"/>
      <c r="D51" s="167"/>
      <c r="E51" s="131" t="s">
        <v>117</v>
      </c>
      <c r="F51" s="168"/>
      <c r="G51" s="122"/>
      <c r="H51" s="169" t="s">
        <v>118</v>
      </c>
      <c r="I51" s="170"/>
      <c r="J51" s="122"/>
      <c r="K51" s="171" t="s">
        <v>118</v>
      </c>
      <c r="L51" s="172" t="s">
        <v>119</v>
      </c>
      <c r="M51" s="172" t="s">
        <v>119</v>
      </c>
      <c r="N51" s="172"/>
      <c r="O51" s="226"/>
      <c r="P51" s="122"/>
      <c r="Q51" s="186">
        <f t="shared" si="10"/>
        <v>0</v>
      </c>
      <c r="R51" s="187">
        <f t="shared" si="11"/>
        <v>0</v>
      </c>
      <c r="S51" s="187">
        <f t="shared" si="12"/>
        <v>0</v>
      </c>
      <c r="T51" s="187">
        <f t="shared" si="13"/>
        <v>0</v>
      </c>
      <c r="U51" s="187">
        <f t="shared" si="14"/>
        <v>0</v>
      </c>
      <c r="V51" s="188">
        <f t="shared" si="15"/>
        <v>0</v>
      </c>
      <c r="W51" s="180"/>
      <c r="X51" s="186">
        <f t="shared" si="16"/>
        <v>0</v>
      </c>
      <c r="Y51" s="187">
        <f t="shared" si="17"/>
        <v>0</v>
      </c>
      <c r="Z51" s="187">
        <f t="shared" si="18"/>
        <v>0</v>
      </c>
      <c r="AA51" s="187">
        <f t="shared" si="19"/>
        <v>0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</row>
    <row r="52" spans="1:229" s="6" customFormat="1" ht="13">
      <c r="A52" s="2"/>
      <c r="B52" s="131" t="s">
        <v>116</v>
      </c>
      <c r="C52" s="167"/>
      <c r="D52" s="167"/>
      <c r="E52" s="131" t="s">
        <v>117</v>
      </c>
      <c r="F52" s="168"/>
      <c r="G52" s="122"/>
      <c r="H52" s="169" t="s">
        <v>118</v>
      </c>
      <c r="I52" s="170"/>
      <c r="J52" s="122"/>
      <c r="K52" s="171" t="s">
        <v>118</v>
      </c>
      <c r="L52" s="172" t="s">
        <v>119</v>
      </c>
      <c r="M52" s="172" t="s">
        <v>119</v>
      </c>
      <c r="N52" s="172"/>
      <c r="O52" s="226"/>
      <c r="P52" s="122"/>
      <c r="Q52" s="186">
        <f t="shared" si="10"/>
        <v>0</v>
      </c>
      <c r="R52" s="187">
        <f t="shared" si="11"/>
        <v>0</v>
      </c>
      <c r="S52" s="187">
        <f t="shared" si="12"/>
        <v>0</v>
      </c>
      <c r="T52" s="187">
        <f t="shared" si="13"/>
        <v>0</v>
      </c>
      <c r="U52" s="187">
        <f t="shared" si="14"/>
        <v>0</v>
      </c>
      <c r="V52" s="188">
        <f t="shared" si="15"/>
        <v>0</v>
      </c>
      <c r="W52" s="180"/>
      <c r="X52" s="186">
        <f t="shared" si="16"/>
        <v>0</v>
      </c>
      <c r="Y52" s="187">
        <f t="shared" si="17"/>
        <v>0</v>
      </c>
      <c r="Z52" s="187">
        <f t="shared" si="18"/>
        <v>0</v>
      </c>
      <c r="AA52" s="187">
        <f t="shared" si="19"/>
        <v>0</v>
      </c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</row>
    <row r="53" spans="1:229" s="6" customFormat="1" ht="13">
      <c r="A53" s="2"/>
      <c r="B53" s="131" t="s">
        <v>116</v>
      </c>
      <c r="C53" s="167"/>
      <c r="D53" s="167"/>
      <c r="E53" s="131" t="s">
        <v>117</v>
      </c>
      <c r="F53" s="168"/>
      <c r="G53" s="122"/>
      <c r="H53" s="169" t="s">
        <v>118</v>
      </c>
      <c r="I53" s="170"/>
      <c r="J53" s="122"/>
      <c r="K53" s="171" t="s">
        <v>118</v>
      </c>
      <c r="L53" s="172" t="s">
        <v>119</v>
      </c>
      <c r="M53" s="172" t="s">
        <v>119</v>
      </c>
      <c r="N53" s="172"/>
      <c r="O53" s="226"/>
      <c r="P53" s="122"/>
      <c r="Q53" s="186">
        <f t="shared" si="10"/>
        <v>0</v>
      </c>
      <c r="R53" s="187">
        <f t="shared" si="11"/>
        <v>0</v>
      </c>
      <c r="S53" s="187">
        <f t="shared" si="12"/>
        <v>0</v>
      </c>
      <c r="T53" s="187">
        <f t="shared" si="13"/>
        <v>0</v>
      </c>
      <c r="U53" s="187">
        <f t="shared" si="14"/>
        <v>0</v>
      </c>
      <c r="V53" s="188">
        <f t="shared" si="15"/>
        <v>0</v>
      </c>
      <c r="W53" s="180"/>
      <c r="X53" s="186">
        <f t="shared" si="16"/>
        <v>0</v>
      </c>
      <c r="Y53" s="187">
        <f t="shared" si="17"/>
        <v>0</v>
      </c>
      <c r="Z53" s="187">
        <f t="shared" si="18"/>
        <v>0</v>
      </c>
      <c r="AA53" s="187">
        <f t="shared" si="19"/>
        <v>0</v>
      </c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</row>
    <row r="54" spans="1:229" s="6" customFormat="1" ht="13">
      <c r="A54" s="2"/>
      <c r="B54" s="131" t="s">
        <v>116</v>
      </c>
      <c r="C54" s="167"/>
      <c r="D54" s="167"/>
      <c r="E54" s="131" t="s">
        <v>117</v>
      </c>
      <c r="F54" s="168"/>
      <c r="G54" s="122"/>
      <c r="H54" s="169" t="s">
        <v>118</v>
      </c>
      <c r="I54" s="170"/>
      <c r="J54" s="122"/>
      <c r="K54" s="171" t="s">
        <v>118</v>
      </c>
      <c r="L54" s="172" t="s">
        <v>119</v>
      </c>
      <c r="M54" s="172" t="s">
        <v>119</v>
      </c>
      <c r="N54" s="172"/>
      <c r="O54" s="226"/>
      <c r="P54" s="122"/>
      <c r="Q54" s="186">
        <f t="shared" si="10"/>
        <v>0</v>
      </c>
      <c r="R54" s="187">
        <f t="shared" si="11"/>
        <v>0</v>
      </c>
      <c r="S54" s="187">
        <f t="shared" si="12"/>
        <v>0</v>
      </c>
      <c r="T54" s="187">
        <f t="shared" si="13"/>
        <v>0</v>
      </c>
      <c r="U54" s="187">
        <f t="shared" si="14"/>
        <v>0</v>
      </c>
      <c r="V54" s="188">
        <f t="shared" si="15"/>
        <v>0</v>
      </c>
      <c r="W54" s="180"/>
      <c r="X54" s="186">
        <f t="shared" si="16"/>
        <v>0</v>
      </c>
      <c r="Y54" s="187">
        <f t="shared" si="17"/>
        <v>0</v>
      </c>
      <c r="Z54" s="187">
        <f t="shared" si="18"/>
        <v>0</v>
      </c>
      <c r="AA54" s="187">
        <f t="shared" si="19"/>
        <v>0</v>
      </c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</row>
    <row r="55" spans="1:229" s="6" customFormat="1" ht="13">
      <c r="A55" s="2"/>
      <c r="B55" s="131" t="s">
        <v>116</v>
      </c>
      <c r="C55" s="167"/>
      <c r="D55" s="167"/>
      <c r="E55" s="131" t="s">
        <v>117</v>
      </c>
      <c r="F55" s="168"/>
      <c r="G55" s="122"/>
      <c r="H55" s="169" t="s">
        <v>118</v>
      </c>
      <c r="I55" s="170"/>
      <c r="J55" s="122"/>
      <c r="K55" s="171" t="s">
        <v>118</v>
      </c>
      <c r="L55" s="172" t="s">
        <v>119</v>
      </c>
      <c r="M55" s="172" t="s">
        <v>119</v>
      </c>
      <c r="N55" s="172"/>
      <c r="O55" s="226"/>
      <c r="P55" s="122"/>
      <c r="Q55" s="186">
        <f t="shared" si="10"/>
        <v>0</v>
      </c>
      <c r="R55" s="187">
        <f t="shared" si="11"/>
        <v>0</v>
      </c>
      <c r="S55" s="187">
        <f t="shared" si="12"/>
        <v>0</v>
      </c>
      <c r="T55" s="187">
        <f t="shared" si="13"/>
        <v>0</v>
      </c>
      <c r="U55" s="187">
        <f t="shared" si="14"/>
        <v>0</v>
      </c>
      <c r="V55" s="188">
        <f t="shared" si="15"/>
        <v>0</v>
      </c>
      <c r="W55" s="180"/>
      <c r="X55" s="186">
        <f t="shared" si="16"/>
        <v>0</v>
      </c>
      <c r="Y55" s="187">
        <f t="shared" si="17"/>
        <v>0</v>
      </c>
      <c r="Z55" s="187">
        <f t="shared" si="18"/>
        <v>0</v>
      </c>
      <c r="AA55" s="187">
        <f t="shared" si="19"/>
        <v>0</v>
      </c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</row>
    <row r="56" spans="1:229" s="6" customFormat="1" ht="13">
      <c r="A56" s="2"/>
      <c r="B56" s="131" t="s">
        <v>116</v>
      </c>
      <c r="C56" s="167"/>
      <c r="D56" s="167"/>
      <c r="E56" s="131" t="s">
        <v>117</v>
      </c>
      <c r="F56" s="168"/>
      <c r="G56" s="122"/>
      <c r="H56" s="169" t="s">
        <v>118</v>
      </c>
      <c r="I56" s="170"/>
      <c r="J56" s="122"/>
      <c r="K56" s="171" t="s">
        <v>118</v>
      </c>
      <c r="L56" s="172" t="s">
        <v>119</v>
      </c>
      <c r="M56" s="172" t="s">
        <v>119</v>
      </c>
      <c r="N56" s="172"/>
      <c r="O56" s="226"/>
      <c r="P56" s="122"/>
      <c r="Q56" s="186">
        <f t="shared" si="10"/>
        <v>0</v>
      </c>
      <c r="R56" s="187">
        <f t="shared" si="11"/>
        <v>0</v>
      </c>
      <c r="S56" s="187">
        <f t="shared" si="12"/>
        <v>0</v>
      </c>
      <c r="T56" s="187">
        <f t="shared" si="13"/>
        <v>0</v>
      </c>
      <c r="U56" s="187">
        <f t="shared" si="14"/>
        <v>0</v>
      </c>
      <c r="V56" s="188">
        <f t="shared" si="15"/>
        <v>0</v>
      </c>
      <c r="W56" s="180"/>
      <c r="X56" s="186">
        <f t="shared" si="16"/>
        <v>0</v>
      </c>
      <c r="Y56" s="187">
        <f t="shared" si="17"/>
        <v>0</v>
      </c>
      <c r="Z56" s="187">
        <f t="shared" si="18"/>
        <v>0</v>
      </c>
      <c r="AA56" s="187">
        <f t="shared" si="19"/>
        <v>0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</row>
    <row r="57" spans="1:229" s="6" customFormat="1" ht="13">
      <c r="A57" s="2"/>
      <c r="B57" s="131" t="s">
        <v>116</v>
      </c>
      <c r="C57" s="167"/>
      <c r="D57" s="167"/>
      <c r="E57" s="131" t="s">
        <v>117</v>
      </c>
      <c r="F57" s="168"/>
      <c r="G57" s="122"/>
      <c r="H57" s="169" t="s">
        <v>118</v>
      </c>
      <c r="I57" s="170"/>
      <c r="J57" s="122"/>
      <c r="K57" s="171" t="s">
        <v>118</v>
      </c>
      <c r="L57" s="172" t="s">
        <v>119</v>
      </c>
      <c r="M57" s="172" t="s">
        <v>119</v>
      </c>
      <c r="N57" s="172"/>
      <c r="O57" s="226"/>
      <c r="P57" s="122"/>
      <c r="Q57" s="186">
        <f t="shared" si="10"/>
        <v>0</v>
      </c>
      <c r="R57" s="187">
        <f t="shared" si="11"/>
        <v>0</v>
      </c>
      <c r="S57" s="187">
        <f t="shared" si="12"/>
        <v>0</v>
      </c>
      <c r="T57" s="187">
        <f t="shared" si="13"/>
        <v>0</v>
      </c>
      <c r="U57" s="187">
        <f t="shared" si="14"/>
        <v>0</v>
      </c>
      <c r="V57" s="188">
        <f t="shared" si="15"/>
        <v>0</v>
      </c>
      <c r="W57" s="180"/>
      <c r="X57" s="186">
        <f t="shared" si="16"/>
        <v>0</v>
      </c>
      <c r="Y57" s="187">
        <f t="shared" si="17"/>
        <v>0</v>
      </c>
      <c r="Z57" s="187">
        <f t="shared" si="18"/>
        <v>0</v>
      </c>
      <c r="AA57" s="187">
        <f t="shared" si="19"/>
        <v>0</v>
      </c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</row>
    <row r="58" spans="1:229" s="6" customFormat="1" ht="13">
      <c r="A58" s="2"/>
      <c r="B58" s="131" t="s">
        <v>116</v>
      </c>
      <c r="C58" s="167"/>
      <c r="D58" s="167"/>
      <c r="E58" s="131" t="s">
        <v>117</v>
      </c>
      <c r="F58" s="168"/>
      <c r="G58" s="122"/>
      <c r="H58" s="169" t="s">
        <v>118</v>
      </c>
      <c r="I58" s="170"/>
      <c r="J58" s="122"/>
      <c r="K58" s="171" t="s">
        <v>118</v>
      </c>
      <c r="L58" s="172" t="s">
        <v>119</v>
      </c>
      <c r="M58" s="172" t="s">
        <v>119</v>
      </c>
      <c r="N58" s="172"/>
      <c r="O58" s="226"/>
      <c r="P58" s="122"/>
      <c r="Q58" s="186">
        <f t="shared" si="10"/>
        <v>0</v>
      </c>
      <c r="R58" s="187">
        <f t="shared" si="11"/>
        <v>0</v>
      </c>
      <c r="S58" s="187">
        <f t="shared" si="12"/>
        <v>0</v>
      </c>
      <c r="T58" s="187">
        <f t="shared" si="13"/>
        <v>0</v>
      </c>
      <c r="U58" s="187">
        <f t="shared" si="14"/>
        <v>0</v>
      </c>
      <c r="V58" s="188">
        <f t="shared" si="15"/>
        <v>0</v>
      </c>
      <c r="W58" s="180"/>
      <c r="X58" s="186">
        <f t="shared" si="16"/>
        <v>0</v>
      </c>
      <c r="Y58" s="187">
        <f t="shared" si="17"/>
        <v>0</v>
      </c>
      <c r="Z58" s="187">
        <f t="shared" si="18"/>
        <v>0</v>
      </c>
      <c r="AA58" s="187">
        <f t="shared" si="19"/>
        <v>0</v>
      </c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</row>
    <row r="59" spans="1:229" s="6" customFormat="1" ht="13">
      <c r="A59" s="2"/>
      <c r="B59" s="131" t="s">
        <v>116</v>
      </c>
      <c r="C59" s="167"/>
      <c r="D59" s="167"/>
      <c r="E59" s="131" t="s">
        <v>117</v>
      </c>
      <c r="F59" s="168"/>
      <c r="G59" s="122"/>
      <c r="H59" s="169" t="s">
        <v>118</v>
      </c>
      <c r="I59" s="170"/>
      <c r="J59" s="122"/>
      <c r="K59" s="171" t="s">
        <v>118</v>
      </c>
      <c r="L59" s="172" t="s">
        <v>119</v>
      </c>
      <c r="M59" s="172" t="s">
        <v>119</v>
      </c>
      <c r="N59" s="172"/>
      <c r="O59" s="226"/>
      <c r="P59" s="122"/>
      <c r="Q59" s="186">
        <f t="shared" si="10"/>
        <v>0</v>
      </c>
      <c r="R59" s="187">
        <f t="shared" si="11"/>
        <v>0</v>
      </c>
      <c r="S59" s="187">
        <f t="shared" si="12"/>
        <v>0</v>
      </c>
      <c r="T59" s="187">
        <f t="shared" si="13"/>
        <v>0</v>
      </c>
      <c r="U59" s="187">
        <f t="shared" si="14"/>
        <v>0</v>
      </c>
      <c r="V59" s="188">
        <f t="shared" si="15"/>
        <v>0</v>
      </c>
      <c r="W59" s="180"/>
      <c r="X59" s="186">
        <f t="shared" si="16"/>
        <v>0</v>
      </c>
      <c r="Y59" s="187">
        <f t="shared" si="17"/>
        <v>0</v>
      </c>
      <c r="Z59" s="187">
        <f t="shared" si="18"/>
        <v>0</v>
      </c>
      <c r="AA59" s="187">
        <f t="shared" si="19"/>
        <v>0</v>
      </c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</row>
    <row r="60" spans="1:229" s="6" customFormat="1" ht="13">
      <c r="A60" s="2"/>
      <c r="B60" s="131" t="s">
        <v>116</v>
      </c>
      <c r="C60" s="167"/>
      <c r="D60" s="167"/>
      <c r="E60" s="131" t="s">
        <v>117</v>
      </c>
      <c r="F60" s="168"/>
      <c r="G60" s="122"/>
      <c r="H60" s="169" t="s">
        <v>118</v>
      </c>
      <c r="I60" s="170"/>
      <c r="J60" s="122"/>
      <c r="K60" s="171" t="s">
        <v>118</v>
      </c>
      <c r="L60" s="172" t="s">
        <v>119</v>
      </c>
      <c r="M60" s="172" t="s">
        <v>119</v>
      </c>
      <c r="N60" s="172"/>
      <c r="O60" s="226"/>
      <c r="P60" s="122"/>
      <c r="Q60" s="186">
        <f t="shared" si="10"/>
        <v>0</v>
      </c>
      <c r="R60" s="187">
        <f t="shared" si="11"/>
        <v>0</v>
      </c>
      <c r="S60" s="187">
        <f t="shared" si="12"/>
        <v>0</v>
      </c>
      <c r="T60" s="187">
        <f t="shared" si="13"/>
        <v>0</v>
      </c>
      <c r="U60" s="187">
        <f t="shared" si="14"/>
        <v>0</v>
      </c>
      <c r="V60" s="188">
        <f t="shared" si="15"/>
        <v>0</v>
      </c>
      <c r="W60" s="180"/>
      <c r="X60" s="186">
        <f t="shared" si="16"/>
        <v>0</v>
      </c>
      <c r="Y60" s="187">
        <f t="shared" si="17"/>
        <v>0</v>
      </c>
      <c r="Z60" s="187">
        <f t="shared" si="18"/>
        <v>0</v>
      </c>
      <c r="AA60" s="187">
        <f t="shared" si="19"/>
        <v>0</v>
      </c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</row>
    <row r="61" spans="1:229" s="6" customFormat="1" ht="13">
      <c r="A61" s="2"/>
      <c r="B61" s="131" t="s">
        <v>116</v>
      </c>
      <c r="C61" s="167"/>
      <c r="D61" s="167"/>
      <c r="E61" s="131" t="s">
        <v>117</v>
      </c>
      <c r="F61" s="168"/>
      <c r="G61" s="122"/>
      <c r="H61" s="169" t="s">
        <v>118</v>
      </c>
      <c r="I61" s="170"/>
      <c r="J61" s="122"/>
      <c r="K61" s="171" t="s">
        <v>118</v>
      </c>
      <c r="L61" s="172" t="s">
        <v>119</v>
      </c>
      <c r="M61" s="172" t="s">
        <v>119</v>
      </c>
      <c r="N61" s="172"/>
      <c r="O61" s="226"/>
      <c r="P61" s="122"/>
      <c r="Q61" s="186">
        <f t="shared" si="10"/>
        <v>0</v>
      </c>
      <c r="R61" s="187">
        <f t="shared" si="11"/>
        <v>0</v>
      </c>
      <c r="S61" s="187">
        <f t="shared" si="12"/>
        <v>0</v>
      </c>
      <c r="T61" s="187">
        <f t="shared" si="13"/>
        <v>0</v>
      </c>
      <c r="U61" s="187">
        <f t="shared" si="14"/>
        <v>0</v>
      </c>
      <c r="V61" s="188">
        <f t="shared" si="15"/>
        <v>0</v>
      </c>
      <c r="W61" s="180"/>
      <c r="X61" s="186">
        <f t="shared" si="16"/>
        <v>0</v>
      </c>
      <c r="Y61" s="187">
        <f t="shared" si="17"/>
        <v>0</v>
      </c>
      <c r="Z61" s="187">
        <f t="shared" si="18"/>
        <v>0</v>
      </c>
      <c r="AA61" s="187">
        <f t="shared" si="19"/>
        <v>0</v>
      </c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</row>
    <row r="62" spans="1:229" s="6" customFormat="1" ht="13">
      <c r="A62" s="2"/>
      <c r="B62" s="131" t="s">
        <v>116</v>
      </c>
      <c r="C62" s="167"/>
      <c r="D62" s="167"/>
      <c r="E62" s="131" t="s">
        <v>117</v>
      </c>
      <c r="F62" s="168"/>
      <c r="G62" s="122"/>
      <c r="H62" s="169" t="s">
        <v>118</v>
      </c>
      <c r="I62" s="170"/>
      <c r="J62" s="122"/>
      <c r="K62" s="171" t="s">
        <v>118</v>
      </c>
      <c r="L62" s="172" t="s">
        <v>119</v>
      </c>
      <c r="M62" s="172" t="s">
        <v>119</v>
      </c>
      <c r="N62" s="172"/>
      <c r="O62" s="226"/>
      <c r="P62" s="122"/>
      <c r="Q62" s="186">
        <f t="shared" si="10"/>
        <v>0</v>
      </c>
      <c r="R62" s="187">
        <f t="shared" si="11"/>
        <v>0</v>
      </c>
      <c r="S62" s="187">
        <f t="shared" si="12"/>
        <v>0</v>
      </c>
      <c r="T62" s="187">
        <f t="shared" si="13"/>
        <v>0</v>
      </c>
      <c r="U62" s="187">
        <f t="shared" si="14"/>
        <v>0</v>
      </c>
      <c r="V62" s="188">
        <f t="shared" si="15"/>
        <v>0</v>
      </c>
      <c r="W62" s="180"/>
      <c r="X62" s="186">
        <f t="shared" si="16"/>
        <v>0</v>
      </c>
      <c r="Y62" s="187">
        <f t="shared" si="17"/>
        <v>0</v>
      </c>
      <c r="Z62" s="187">
        <f t="shared" si="18"/>
        <v>0</v>
      </c>
      <c r="AA62" s="187">
        <f t="shared" si="19"/>
        <v>0</v>
      </c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</row>
    <row r="63" spans="1:229" s="6" customFormat="1" ht="13">
      <c r="A63" s="2"/>
      <c r="B63" s="131" t="s">
        <v>116</v>
      </c>
      <c r="C63" s="167"/>
      <c r="D63" s="167"/>
      <c r="E63" s="131" t="s">
        <v>117</v>
      </c>
      <c r="F63" s="168"/>
      <c r="G63" s="122"/>
      <c r="H63" s="169" t="s">
        <v>118</v>
      </c>
      <c r="I63" s="170"/>
      <c r="J63" s="122"/>
      <c r="K63" s="171" t="s">
        <v>118</v>
      </c>
      <c r="L63" s="172" t="s">
        <v>119</v>
      </c>
      <c r="M63" s="172" t="s">
        <v>119</v>
      </c>
      <c r="N63" s="172"/>
      <c r="O63" s="226"/>
      <c r="P63" s="122"/>
      <c r="Q63" s="186">
        <f t="shared" si="10"/>
        <v>0</v>
      </c>
      <c r="R63" s="187">
        <f t="shared" si="11"/>
        <v>0</v>
      </c>
      <c r="S63" s="187">
        <f t="shared" si="12"/>
        <v>0</v>
      </c>
      <c r="T63" s="187">
        <f t="shared" si="13"/>
        <v>0</v>
      </c>
      <c r="U63" s="187">
        <f t="shared" si="14"/>
        <v>0</v>
      </c>
      <c r="V63" s="188">
        <f t="shared" si="15"/>
        <v>0</v>
      </c>
      <c r="W63" s="180"/>
      <c r="X63" s="186">
        <f t="shared" si="16"/>
        <v>0</v>
      </c>
      <c r="Y63" s="187">
        <f t="shared" si="17"/>
        <v>0</v>
      </c>
      <c r="Z63" s="187">
        <f t="shared" si="18"/>
        <v>0</v>
      </c>
      <c r="AA63" s="187">
        <f t="shared" si="19"/>
        <v>0</v>
      </c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</row>
    <row r="64" spans="1:229" s="6" customFormat="1" ht="13">
      <c r="A64" s="2"/>
      <c r="B64" s="131" t="s">
        <v>116</v>
      </c>
      <c r="C64" s="167"/>
      <c r="D64" s="167"/>
      <c r="E64" s="131" t="s">
        <v>117</v>
      </c>
      <c r="F64" s="168"/>
      <c r="G64" s="122"/>
      <c r="H64" s="169" t="s">
        <v>118</v>
      </c>
      <c r="I64" s="170"/>
      <c r="J64" s="122"/>
      <c r="K64" s="171" t="s">
        <v>118</v>
      </c>
      <c r="L64" s="172" t="s">
        <v>119</v>
      </c>
      <c r="M64" s="172" t="s">
        <v>119</v>
      </c>
      <c r="N64" s="172"/>
      <c r="O64" s="226"/>
      <c r="P64" s="122"/>
      <c r="Q64" s="186">
        <f t="shared" si="10"/>
        <v>0</v>
      </c>
      <c r="R64" s="187">
        <f t="shared" si="11"/>
        <v>0</v>
      </c>
      <c r="S64" s="187">
        <f t="shared" si="12"/>
        <v>0</v>
      </c>
      <c r="T64" s="187">
        <f t="shared" si="13"/>
        <v>0</v>
      </c>
      <c r="U64" s="187">
        <f t="shared" si="14"/>
        <v>0</v>
      </c>
      <c r="V64" s="188">
        <f t="shared" si="15"/>
        <v>0</v>
      </c>
      <c r="W64" s="180"/>
      <c r="X64" s="186">
        <f t="shared" si="16"/>
        <v>0</v>
      </c>
      <c r="Y64" s="187">
        <f t="shared" si="17"/>
        <v>0</v>
      </c>
      <c r="Z64" s="187">
        <f t="shared" si="18"/>
        <v>0</v>
      </c>
      <c r="AA64" s="187">
        <f t="shared" si="19"/>
        <v>0</v>
      </c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</row>
    <row r="65" spans="1:229" s="6" customFormat="1" ht="13">
      <c r="A65" s="2"/>
      <c r="B65" s="131" t="s">
        <v>116</v>
      </c>
      <c r="C65" s="167"/>
      <c r="D65" s="167"/>
      <c r="E65" s="131" t="s">
        <v>117</v>
      </c>
      <c r="F65" s="168"/>
      <c r="G65" s="122"/>
      <c r="H65" s="169" t="s">
        <v>118</v>
      </c>
      <c r="I65" s="170"/>
      <c r="J65" s="122"/>
      <c r="K65" s="171" t="s">
        <v>118</v>
      </c>
      <c r="L65" s="172" t="s">
        <v>119</v>
      </c>
      <c r="M65" s="172" t="s">
        <v>119</v>
      </c>
      <c r="N65" s="172"/>
      <c r="O65" s="226"/>
      <c r="P65" s="122"/>
      <c r="Q65" s="186">
        <f t="shared" si="10"/>
        <v>0</v>
      </c>
      <c r="R65" s="187">
        <f t="shared" si="11"/>
        <v>0</v>
      </c>
      <c r="S65" s="187">
        <f t="shared" si="12"/>
        <v>0</v>
      </c>
      <c r="T65" s="187">
        <f t="shared" si="13"/>
        <v>0</v>
      </c>
      <c r="U65" s="187">
        <f t="shared" si="14"/>
        <v>0</v>
      </c>
      <c r="V65" s="188">
        <f t="shared" si="15"/>
        <v>0</v>
      </c>
      <c r="W65" s="180"/>
      <c r="X65" s="186">
        <f t="shared" si="16"/>
        <v>0</v>
      </c>
      <c r="Y65" s="187">
        <f t="shared" si="17"/>
        <v>0</v>
      </c>
      <c r="Z65" s="187">
        <f t="shared" si="18"/>
        <v>0</v>
      </c>
      <c r="AA65" s="187">
        <f t="shared" si="19"/>
        <v>0</v>
      </c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</row>
    <row r="66" spans="1:229" s="6" customFormat="1" ht="13">
      <c r="A66" s="2"/>
      <c r="B66" s="131" t="s">
        <v>116</v>
      </c>
      <c r="C66" s="167"/>
      <c r="D66" s="167"/>
      <c r="E66" s="131" t="s">
        <v>117</v>
      </c>
      <c r="F66" s="168"/>
      <c r="G66" s="122"/>
      <c r="H66" s="169" t="s">
        <v>118</v>
      </c>
      <c r="I66" s="170"/>
      <c r="J66" s="122"/>
      <c r="K66" s="171" t="s">
        <v>118</v>
      </c>
      <c r="L66" s="172" t="s">
        <v>119</v>
      </c>
      <c r="M66" s="172" t="s">
        <v>119</v>
      </c>
      <c r="N66" s="172"/>
      <c r="O66" s="226"/>
      <c r="P66" s="122"/>
      <c r="Q66" s="186">
        <f t="shared" si="10"/>
        <v>0</v>
      </c>
      <c r="R66" s="187">
        <f t="shared" si="11"/>
        <v>0</v>
      </c>
      <c r="S66" s="187">
        <f t="shared" si="12"/>
        <v>0</v>
      </c>
      <c r="T66" s="187">
        <f t="shared" si="13"/>
        <v>0</v>
      </c>
      <c r="U66" s="187">
        <f t="shared" si="14"/>
        <v>0</v>
      </c>
      <c r="V66" s="188">
        <f t="shared" si="15"/>
        <v>0</v>
      </c>
      <c r="W66" s="180"/>
      <c r="X66" s="186">
        <f t="shared" si="16"/>
        <v>0</v>
      </c>
      <c r="Y66" s="187">
        <f t="shared" si="17"/>
        <v>0</v>
      </c>
      <c r="Z66" s="187">
        <f t="shared" si="18"/>
        <v>0</v>
      </c>
      <c r="AA66" s="187">
        <f t="shared" si="19"/>
        <v>0</v>
      </c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</row>
    <row r="67" spans="1:229" s="6" customFormat="1" ht="13">
      <c r="A67" s="2"/>
      <c r="B67" s="131" t="s">
        <v>116</v>
      </c>
      <c r="C67" s="167"/>
      <c r="D67" s="167"/>
      <c r="E67" s="131" t="s">
        <v>117</v>
      </c>
      <c r="F67" s="168"/>
      <c r="G67" s="122"/>
      <c r="H67" s="169" t="s">
        <v>118</v>
      </c>
      <c r="I67" s="170"/>
      <c r="J67" s="122"/>
      <c r="K67" s="171" t="s">
        <v>118</v>
      </c>
      <c r="L67" s="172" t="s">
        <v>119</v>
      </c>
      <c r="M67" s="172" t="s">
        <v>119</v>
      </c>
      <c r="N67" s="172"/>
      <c r="O67" s="226"/>
      <c r="P67" s="122"/>
      <c r="Q67" s="186">
        <f t="shared" si="10"/>
        <v>0</v>
      </c>
      <c r="R67" s="187">
        <f t="shared" si="11"/>
        <v>0</v>
      </c>
      <c r="S67" s="187">
        <f t="shared" si="12"/>
        <v>0</v>
      </c>
      <c r="T67" s="187">
        <f t="shared" si="13"/>
        <v>0</v>
      </c>
      <c r="U67" s="187">
        <f t="shared" si="14"/>
        <v>0</v>
      </c>
      <c r="V67" s="188">
        <f t="shared" si="15"/>
        <v>0</v>
      </c>
      <c r="W67" s="180"/>
      <c r="X67" s="186">
        <f t="shared" si="16"/>
        <v>0</v>
      </c>
      <c r="Y67" s="187">
        <f t="shared" si="17"/>
        <v>0</v>
      </c>
      <c r="Z67" s="187">
        <f t="shared" si="18"/>
        <v>0</v>
      </c>
      <c r="AA67" s="187">
        <f t="shared" si="19"/>
        <v>0</v>
      </c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</row>
    <row r="68" spans="1:229" s="6" customFormat="1" ht="13">
      <c r="A68" s="2"/>
      <c r="B68" s="131" t="s">
        <v>116</v>
      </c>
      <c r="C68" s="167"/>
      <c r="D68" s="167"/>
      <c r="E68" s="131" t="s">
        <v>117</v>
      </c>
      <c r="F68" s="168"/>
      <c r="G68" s="122"/>
      <c r="H68" s="169" t="s">
        <v>118</v>
      </c>
      <c r="I68" s="170"/>
      <c r="J68" s="122"/>
      <c r="K68" s="171" t="s">
        <v>118</v>
      </c>
      <c r="L68" s="172" t="s">
        <v>119</v>
      </c>
      <c r="M68" s="172" t="s">
        <v>119</v>
      </c>
      <c r="N68" s="172"/>
      <c r="O68" s="226"/>
      <c r="P68" s="122"/>
      <c r="Q68" s="186">
        <f t="shared" si="10"/>
        <v>0</v>
      </c>
      <c r="R68" s="187">
        <f t="shared" si="11"/>
        <v>0</v>
      </c>
      <c r="S68" s="187">
        <f t="shared" si="12"/>
        <v>0</v>
      </c>
      <c r="T68" s="187">
        <f t="shared" si="13"/>
        <v>0</v>
      </c>
      <c r="U68" s="187">
        <f t="shared" si="14"/>
        <v>0</v>
      </c>
      <c r="V68" s="188">
        <f t="shared" si="15"/>
        <v>0</v>
      </c>
      <c r="W68" s="180"/>
      <c r="X68" s="186">
        <f t="shared" si="16"/>
        <v>0</v>
      </c>
      <c r="Y68" s="187">
        <f t="shared" si="17"/>
        <v>0</v>
      </c>
      <c r="Z68" s="187">
        <f t="shared" si="18"/>
        <v>0</v>
      </c>
      <c r="AA68" s="187">
        <f t="shared" si="19"/>
        <v>0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</row>
    <row r="69" spans="1:229" s="6" customFormat="1" ht="13">
      <c r="A69" s="2"/>
      <c r="B69" s="131" t="s">
        <v>116</v>
      </c>
      <c r="C69" s="167"/>
      <c r="D69" s="167"/>
      <c r="E69" s="131" t="s">
        <v>117</v>
      </c>
      <c r="F69" s="168"/>
      <c r="G69" s="122"/>
      <c r="H69" s="169" t="s">
        <v>118</v>
      </c>
      <c r="I69" s="170"/>
      <c r="J69" s="122"/>
      <c r="K69" s="171" t="s">
        <v>118</v>
      </c>
      <c r="L69" s="172" t="s">
        <v>119</v>
      </c>
      <c r="M69" s="172" t="s">
        <v>119</v>
      </c>
      <c r="N69" s="172"/>
      <c r="O69" s="226"/>
      <c r="P69" s="122"/>
      <c r="Q69" s="186">
        <f t="shared" si="10"/>
        <v>0</v>
      </c>
      <c r="R69" s="187">
        <f t="shared" si="11"/>
        <v>0</v>
      </c>
      <c r="S69" s="187">
        <f t="shared" si="12"/>
        <v>0</v>
      </c>
      <c r="T69" s="187">
        <f t="shared" si="13"/>
        <v>0</v>
      </c>
      <c r="U69" s="187">
        <f t="shared" si="14"/>
        <v>0</v>
      </c>
      <c r="V69" s="188">
        <f t="shared" si="15"/>
        <v>0</v>
      </c>
      <c r="W69" s="180"/>
      <c r="X69" s="186">
        <f t="shared" si="16"/>
        <v>0</v>
      </c>
      <c r="Y69" s="187">
        <f t="shared" si="17"/>
        <v>0</v>
      </c>
      <c r="Z69" s="187">
        <f t="shared" si="18"/>
        <v>0</v>
      </c>
      <c r="AA69" s="187">
        <f t="shared" si="19"/>
        <v>0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</row>
    <row r="70" spans="1:229" s="6" customFormat="1" ht="13">
      <c r="A70" s="2"/>
      <c r="B70" s="131" t="s">
        <v>116</v>
      </c>
      <c r="C70" s="167"/>
      <c r="D70" s="167"/>
      <c r="E70" s="131" t="s">
        <v>117</v>
      </c>
      <c r="F70" s="168"/>
      <c r="G70" s="122"/>
      <c r="H70" s="169" t="s">
        <v>118</v>
      </c>
      <c r="I70" s="170"/>
      <c r="J70" s="122"/>
      <c r="K70" s="171" t="s">
        <v>118</v>
      </c>
      <c r="L70" s="172" t="s">
        <v>119</v>
      </c>
      <c r="M70" s="172" t="s">
        <v>119</v>
      </c>
      <c r="N70" s="172"/>
      <c r="O70" s="226"/>
      <c r="P70" s="122"/>
      <c r="Q70" s="186">
        <f t="shared" si="10"/>
        <v>0</v>
      </c>
      <c r="R70" s="187">
        <f t="shared" si="11"/>
        <v>0</v>
      </c>
      <c r="S70" s="187">
        <f t="shared" si="12"/>
        <v>0</v>
      </c>
      <c r="T70" s="187">
        <f t="shared" si="13"/>
        <v>0</v>
      </c>
      <c r="U70" s="187">
        <f t="shared" si="14"/>
        <v>0</v>
      </c>
      <c r="V70" s="188">
        <f t="shared" si="15"/>
        <v>0</v>
      </c>
      <c r="W70" s="180"/>
      <c r="X70" s="186">
        <f t="shared" si="16"/>
        <v>0</v>
      </c>
      <c r="Y70" s="187">
        <f t="shared" si="17"/>
        <v>0</v>
      </c>
      <c r="Z70" s="187">
        <f t="shared" si="18"/>
        <v>0</v>
      </c>
      <c r="AA70" s="187">
        <f t="shared" si="19"/>
        <v>0</v>
      </c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</row>
    <row r="71" spans="1:229" s="6" customFormat="1" ht="13">
      <c r="A71" s="2"/>
      <c r="B71" s="131" t="s">
        <v>116</v>
      </c>
      <c r="C71" s="167"/>
      <c r="D71" s="167"/>
      <c r="E71" s="131" t="s">
        <v>117</v>
      </c>
      <c r="F71" s="168"/>
      <c r="G71" s="122"/>
      <c r="H71" s="169" t="s">
        <v>118</v>
      </c>
      <c r="I71" s="170"/>
      <c r="J71" s="122"/>
      <c r="K71" s="171" t="s">
        <v>118</v>
      </c>
      <c r="L71" s="172" t="s">
        <v>119</v>
      </c>
      <c r="M71" s="172" t="s">
        <v>119</v>
      </c>
      <c r="N71" s="172"/>
      <c r="O71" s="226"/>
      <c r="P71" s="122"/>
      <c r="Q71" s="186">
        <f t="shared" si="10"/>
        <v>0</v>
      </c>
      <c r="R71" s="187">
        <f t="shared" si="11"/>
        <v>0</v>
      </c>
      <c r="S71" s="187">
        <f t="shared" si="12"/>
        <v>0</v>
      </c>
      <c r="T71" s="187">
        <f t="shared" si="13"/>
        <v>0</v>
      </c>
      <c r="U71" s="187">
        <f t="shared" si="14"/>
        <v>0</v>
      </c>
      <c r="V71" s="188">
        <f t="shared" si="15"/>
        <v>0</v>
      </c>
      <c r="W71" s="180"/>
      <c r="X71" s="186">
        <f t="shared" si="16"/>
        <v>0</v>
      </c>
      <c r="Y71" s="187">
        <f t="shared" si="17"/>
        <v>0</v>
      </c>
      <c r="Z71" s="187">
        <f t="shared" si="18"/>
        <v>0</v>
      </c>
      <c r="AA71" s="187">
        <f t="shared" si="19"/>
        <v>0</v>
      </c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</row>
    <row r="72" spans="1:229" s="6" customFormat="1" ht="13">
      <c r="A72" s="2"/>
      <c r="B72" s="131" t="s">
        <v>116</v>
      </c>
      <c r="C72" s="167"/>
      <c r="D72" s="167"/>
      <c r="E72" s="131" t="s">
        <v>117</v>
      </c>
      <c r="F72" s="168"/>
      <c r="G72" s="122"/>
      <c r="H72" s="169" t="s">
        <v>118</v>
      </c>
      <c r="I72" s="170"/>
      <c r="J72" s="122"/>
      <c r="K72" s="171" t="s">
        <v>118</v>
      </c>
      <c r="L72" s="172" t="s">
        <v>119</v>
      </c>
      <c r="M72" s="172" t="s">
        <v>119</v>
      </c>
      <c r="N72" s="172"/>
      <c r="O72" s="226"/>
      <c r="P72" s="122"/>
      <c r="Q72" s="186">
        <f t="shared" si="10"/>
        <v>0</v>
      </c>
      <c r="R72" s="187">
        <f t="shared" si="11"/>
        <v>0</v>
      </c>
      <c r="S72" s="187">
        <f t="shared" si="12"/>
        <v>0</v>
      </c>
      <c r="T72" s="187">
        <f t="shared" si="13"/>
        <v>0</v>
      </c>
      <c r="U72" s="187">
        <f t="shared" si="14"/>
        <v>0</v>
      </c>
      <c r="V72" s="188">
        <f t="shared" si="15"/>
        <v>0</v>
      </c>
      <c r="W72" s="180"/>
      <c r="X72" s="186">
        <f t="shared" si="16"/>
        <v>0</v>
      </c>
      <c r="Y72" s="187">
        <f t="shared" si="17"/>
        <v>0</v>
      </c>
      <c r="Z72" s="187">
        <f t="shared" ref="Z72:Z103" si="20">IF(OR(M72=0.1,M72=0.2,M72=0.3,M72=0.4,M72=0.5,M72=0.6,M72=0.7,M72=0.8,M72=0.9,M72=1),F72*M72,0)</f>
        <v>0</v>
      </c>
      <c r="AA72" s="187">
        <f t="shared" ref="AA72:AA103" si="21">IF(K72="Avfall",0,F72-Z72)</f>
        <v>0</v>
      </c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</row>
    <row r="73" spans="1:229" s="6" customFormat="1" ht="13">
      <c r="A73" s="2"/>
      <c r="B73" s="131" t="s">
        <v>116</v>
      </c>
      <c r="C73" s="167"/>
      <c r="D73" s="167"/>
      <c r="E73" s="131" t="s">
        <v>117</v>
      </c>
      <c r="F73" s="168"/>
      <c r="G73" s="122"/>
      <c r="H73" s="169" t="s">
        <v>118</v>
      </c>
      <c r="I73" s="170"/>
      <c r="J73" s="122"/>
      <c r="K73" s="171" t="s">
        <v>118</v>
      </c>
      <c r="L73" s="172" t="s">
        <v>119</v>
      </c>
      <c r="M73" s="172" t="s">
        <v>119</v>
      </c>
      <c r="N73" s="172"/>
      <c r="O73" s="226"/>
      <c r="P73" s="122"/>
      <c r="Q73" s="186">
        <f t="shared" si="10"/>
        <v>0</v>
      </c>
      <c r="R73" s="187">
        <f t="shared" si="11"/>
        <v>0</v>
      </c>
      <c r="S73" s="187">
        <f t="shared" si="12"/>
        <v>0</v>
      </c>
      <c r="T73" s="187">
        <f t="shared" si="13"/>
        <v>0</v>
      </c>
      <c r="U73" s="187">
        <f t="shared" si="14"/>
        <v>0</v>
      </c>
      <c r="V73" s="188">
        <f t="shared" si="15"/>
        <v>0</v>
      </c>
      <c r="W73" s="180"/>
      <c r="X73" s="186">
        <f t="shared" si="16"/>
        <v>0</v>
      </c>
      <c r="Y73" s="187">
        <f t="shared" si="17"/>
        <v>0</v>
      </c>
      <c r="Z73" s="187">
        <f t="shared" si="20"/>
        <v>0</v>
      </c>
      <c r="AA73" s="187">
        <f t="shared" si="21"/>
        <v>0</v>
      </c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</row>
    <row r="74" spans="1:229" s="6" customFormat="1" ht="13">
      <c r="A74" s="2"/>
      <c r="B74" s="131" t="s">
        <v>116</v>
      </c>
      <c r="C74" s="167"/>
      <c r="D74" s="167"/>
      <c r="E74" s="131" t="s">
        <v>117</v>
      </c>
      <c r="F74" s="168"/>
      <c r="G74" s="122"/>
      <c r="H74" s="169" t="s">
        <v>118</v>
      </c>
      <c r="I74" s="170"/>
      <c r="J74" s="122"/>
      <c r="K74" s="171" t="s">
        <v>118</v>
      </c>
      <c r="L74" s="172" t="s">
        <v>119</v>
      </c>
      <c r="M74" s="172" t="s">
        <v>119</v>
      </c>
      <c r="N74" s="172"/>
      <c r="O74" s="226"/>
      <c r="P74" s="122"/>
      <c r="Q74" s="186">
        <f t="shared" si="10"/>
        <v>0</v>
      </c>
      <c r="R74" s="187">
        <f t="shared" si="11"/>
        <v>0</v>
      </c>
      <c r="S74" s="187">
        <f t="shared" si="12"/>
        <v>0</v>
      </c>
      <c r="T74" s="187">
        <f t="shared" si="13"/>
        <v>0</v>
      </c>
      <c r="U74" s="187">
        <f t="shared" si="14"/>
        <v>0</v>
      </c>
      <c r="V74" s="188">
        <f t="shared" si="15"/>
        <v>0</v>
      </c>
      <c r="W74" s="180"/>
      <c r="X74" s="186">
        <f t="shared" si="16"/>
        <v>0</v>
      </c>
      <c r="Y74" s="187">
        <f t="shared" si="17"/>
        <v>0</v>
      </c>
      <c r="Z74" s="187">
        <f t="shared" si="20"/>
        <v>0</v>
      </c>
      <c r="AA74" s="187">
        <f t="shared" si="21"/>
        <v>0</v>
      </c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</row>
    <row r="75" spans="1:229" s="6" customFormat="1" ht="13">
      <c r="A75" s="2"/>
      <c r="B75" s="131" t="s">
        <v>116</v>
      </c>
      <c r="C75" s="167"/>
      <c r="D75" s="167"/>
      <c r="E75" s="131" t="s">
        <v>117</v>
      </c>
      <c r="F75" s="168"/>
      <c r="G75" s="122"/>
      <c r="H75" s="169" t="s">
        <v>118</v>
      </c>
      <c r="I75" s="170"/>
      <c r="J75" s="122"/>
      <c r="K75" s="171" t="s">
        <v>118</v>
      </c>
      <c r="L75" s="172" t="s">
        <v>119</v>
      </c>
      <c r="M75" s="172" t="s">
        <v>119</v>
      </c>
      <c r="N75" s="172"/>
      <c r="O75" s="226"/>
      <c r="P75" s="122"/>
      <c r="Q75" s="186">
        <f t="shared" si="10"/>
        <v>0</v>
      </c>
      <c r="R75" s="187">
        <f t="shared" si="11"/>
        <v>0</v>
      </c>
      <c r="S75" s="187">
        <f t="shared" si="12"/>
        <v>0</v>
      </c>
      <c r="T75" s="187">
        <f t="shared" si="13"/>
        <v>0</v>
      </c>
      <c r="U75" s="187">
        <f t="shared" si="14"/>
        <v>0</v>
      </c>
      <c r="V75" s="188">
        <f t="shared" si="15"/>
        <v>0</v>
      </c>
      <c r="W75" s="180"/>
      <c r="X75" s="186">
        <f t="shared" si="16"/>
        <v>0</v>
      </c>
      <c r="Y75" s="187">
        <f t="shared" si="17"/>
        <v>0</v>
      </c>
      <c r="Z75" s="187">
        <f t="shared" si="20"/>
        <v>0</v>
      </c>
      <c r="AA75" s="187">
        <f t="shared" si="21"/>
        <v>0</v>
      </c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</row>
    <row r="76" spans="1:229" s="6" customFormat="1" ht="13">
      <c r="A76" s="2"/>
      <c r="B76" s="131" t="s">
        <v>116</v>
      </c>
      <c r="C76" s="167"/>
      <c r="D76" s="167"/>
      <c r="E76" s="131" t="s">
        <v>117</v>
      </c>
      <c r="F76" s="168"/>
      <c r="G76" s="122"/>
      <c r="H76" s="169" t="s">
        <v>118</v>
      </c>
      <c r="I76" s="170"/>
      <c r="J76" s="122"/>
      <c r="K76" s="171" t="s">
        <v>118</v>
      </c>
      <c r="L76" s="172" t="s">
        <v>119</v>
      </c>
      <c r="M76" s="172" t="s">
        <v>119</v>
      </c>
      <c r="N76" s="172"/>
      <c r="O76" s="226"/>
      <c r="P76" s="122"/>
      <c r="Q76" s="186">
        <f t="shared" si="10"/>
        <v>0</v>
      </c>
      <c r="R76" s="187">
        <f t="shared" si="11"/>
        <v>0</v>
      </c>
      <c r="S76" s="187">
        <f t="shared" si="12"/>
        <v>0</v>
      </c>
      <c r="T76" s="187">
        <f t="shared" si="13"/>
        <v>0</v>
      </c>
      <c r="U76" s="187">
        <f t="shared" si="14"/>
        <v>0</v>
      </c>
      <c r="V76" s="188">
        <f t="shared" si="15"/>
        <v>0</v>
      </c>
      <c r="W76" s="180"/>
      <c r="X76" s="186">
        <f t="shared" si="16"/>
        <v>0</v>
      </c>
      <c r="Y76" s="187">
        <f t="shared" si="17"/>
        <v>0</v>
      </c>
      <c r="Z76" s="187">
        <f t="shared" si="20"/>
        <v>0</v>
      </c>
      <c r="AA76" s="187">
        <f t="shared" si="21"/>
        <v>0</v>
      </c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</row>
    <row r="77" spans="1:229" s="6" customFormat="1" ht="13">
      <c r="A77" s="2"/>
      <c r="B77" s="131" t="s">
        <v>116</v>
      </c>
      <c r="C77" s="167"/>
      <c r="D77" s="167"/>
      <c r="E77" s="131" t="s">
        <v>117</v>
      </c>
      <c r="F77" s="168"/>
      <c r="G77" s="122"/>
      <c r="H77" s="169" t="s">
        <v>118</v>
      </c>
      <c r="I77" s="170"/>
      <c r="J77" s="122"/>
      <c r="K77" s="171" t="s">
        <v>118</v>
      </c>
      <c r="L77" s="172" t="s">
        <v>119</v>
      </c>
      <c r="M77" s="172" t="s">
        <v>119</v>
      </c>
      <c r="N77" s="172"/>
      <c r="O77" s="226"/>
      <c r="P77" s="122"/>
      <c r="Q77" s="186">
        <f t="shared" si="10"/>
        <v>0</v>
      </c>
      <c r="R77" s="187">
        <f t="shared" si="11"/>
        <v>0</v>
      </c>
      <c r="S77" s="187">
        <f t="shared" si="12"/>
        <v>0</v>
      </c>
      <c r="T77" s="187">
        <f t="shared" si="13"/>
        <v>0</v>
      </c>
      <c r="U77" s="187">
        <f t="shared" si="14"/>
        <v>0</v>
      </c>
      <c r="V77" s="188">
        <f t="shared" si="15"/>
        <v>0</v>
      </c>
      <c r="W77" s="180"/>
      <c r="X77" s="186">
        <f t="shared" si="16"/>
        <v>0</v>
      </c>
      <c r="Y77" s="187">
        <f t="shared" si="17"/>
        <v>0</v>
      </c>
      <c r="Z77" s="187">
        <f t="shared" si="20"/>
        <v>0</v>
      </c>
      <c r="AA77" s="187">
        <f t="shared" si="21"/>
        <v>0</v>
      </c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</row>
    <row r="78" spans="1:229" s="6" customFormat="1" ht="13">
      <c r="A78" s="2"/>
      <c r="B78" s="131" t="s">
        <v>116</v>
      </c>
      <c r="C78" s="167"/>
      <c r="D78" s="167"/>
      <c r="E78" s="131" t="s">
        <v>117</v>
      </c>
      <c r="F78" s="168"/>
      <c r="G78" s="122"/>
      <c r="H78" s="169" t="s">
        <v>118</v>
      </c>
      <c r="I78" s="170"/>
      <c r="J78" s="122"/>
      <c r="K78" s="171" t="s">
        <v>118</v>
      </c>
      <c r="L78" s="172" t="s">
        <v>119</v>
      </c>
      <c r="M78" s="172" t="s">
        <v>119</v>
      </c>
      <c r="N78" s="172"/>
      <c r="O78" s="226"/>
      <c r="P78" s="122"/>
      <c r="Q78" s="186">
        <f t="shared" si="10"/>
        <v>0</v>
      </c>
      <c r="R78" s="187">
        <f t="shared" si="11"/>
        <v>0</v>
      </c>
      <c r="S78" s="187">
        <f t="shared" si="12"/>
        <v>0</v>
      </c>
      <c r="T78" s="187">
        <f t="shared" si="13"/>
        <v>0</v>
      </c>
      <c r="U78" s="187">
        <f t="shared" si="14"/>
        <v>0</v>
      </c>
      <c r="V78" s="188">
        <f t="shared" si="15"/>
        <v>0</v>
      </c>
      <c r="W78" s="180"/>
      <c r="X78" s="186">
        <f t="shared" si="16"/>
        <v>0</v>
      </c>
      <c r="Y78" s="187">
        <f t="shared" si="17"/>
        <v>0</v>
      </c>
      <c r="Z78" s="187">
        <f t="shared" si="20"/>
        <v>0</v>
      </c>
      <c r="AA78" s="187">
        <f t="shared" si="21"/>
        <v>0</v>
      </c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</row>
    <row r="79" spans="1:229" s="6" customFormat="1" ht="13">
      <c r="A79" s="2"/>
      <c r="B79" s="131" t="s">
        <v>116</v>
      </c>
      <c r="C79" s="167"/>
      <c r="D79" s="167"/>
      <c r="E79" s="131" t="s">
        <v>117</v>
      </c>
      <c r="F79" s="168"/>
      <c r="G79" s="122"/>
      <c r="H79" s="169" t="s">
        <v>118</v>
      </c>
      <c r="I79" s="170"/>
      <c r="J79" s="122"/>
      <c r="K79" s="171" t="s">
        <v>118</v>
      </c>
      <c r="L79" s="172" t="s">
        <v>119</v>
      </c>
      <c r="M79" s="172" t="s">
        <v>119</v>
      </c>
      <c r="N79" s="172"/>
      <c r="O79" s="226"/>
      <c r="P79" s="122"/>
      <c r="Q79" s="186">
        <f t="shared" si="10"/>
        <v>0</v>
      </c>
      <c r="R79" s="187">
        <f t="shared" si="11"/>
        <v>0</v>
      </c>
      <c r="S79" s="187">
        <f t="shared" si="12"/>
        <v>0</v>
      </c>
      <c r="T79" s="187">
        <f t="shared" si="13"/>
        <v>0</v>
      </c>
      <c r="U79" s="187">
        <f t="shared" si="14"/>
        <v>0</v>
      </c>
      <c r="V79" s="188">
        <f t="shared" si="15"/>
        <v>0</v>
      </c>
      <c r="W79" s="180"/>
      <c r="X79" s="186">
        <f t="shared" si="16"/>
        <v>0</v>
      </c>
      <c r="Y79" s="187">
        <f t="shared" si="17"/>
        <v>0</v>
      </c>
      <c r="Z79" s="187">
        <f t="shared" si="20"/>
        <v>0</v>
      </c>
      <c r="AA79" s="187">
        <f t="shared" si="21"/>
        <v>0</v>
      </c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</row>
    <row r="80" spans="1:229" s="6" customFormat="1" ht="13">
      <c r="A80" s="2"/>
      <c r="B80" s="131" t="s">
        <v>116</v>
      </c>
      <c r="C80" s="167"/>
      <c r="D80" s="167"/>
      <c r="E80" s="131" t="s">
        <v>117</v>
      </c>
      <c r="F80" s="168"/>
      <c r="G80" s="122"/>
      <c r="H80" s="169" t="s">
        <v>118</v>
      </c>
      <c r="I80" s="170"/>
      <c r="J80" s="122"/>
      <c r="K80" s="171" t="s">
        <v>118</v>
      </c>
      <c r="L80" s="172" t="s">
        <v>119</v>
      </c>
      <c r="M80" s="172" t="s">
        <v>119</v>
      </c>
      <c r="N80" s="172"/>
      <c r="O80" s="226"/>
      <c r="P80" s="122"/>
      <c r="Q80" s="186">
        <f t="shared" si="10"/>
        <v>0</v>
      </c>
      <c r="R80" s="187">
        <f t="shared" si="11"/>
        <v>0</v>
      </c>
      <c r="S80" s="187">
        <f t="shared" si="12"/>
        <v>0</v>
      </c>
      <c r="T80" s="187">
        <f t="shared" si="13"/>
        <v>0</v>
      </c>
      <c r="U80" s="187">
        <f t="shared" si="14"/>
        <v>0</v>
      </c>
      <c r="V80" s="188">
        <f t="shared" si="15"/>
        <v>0</v>
      </c>
      <c r="W80" s="180"/>
      <c r="X80" s="186">
        <f t="shared" si="16"/>
        <v>0</v>
      </c>
      <c r="Y80" s="187">
        <f t="shared" si="17"/>
        <v>0</v>
      </c>
      <c r="Z80" s="187">
        <f t="shared" si="20"/>
        <v>0</v>
      </c>
      <c r="AA80" s="187">
        <f t="shared" si="21"/>
        <v>0</v>
      </c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</row>
    <row r="81" spans="1:229" s="6" customFormat="1" ht="13">
      <c r="A81" s="2"/>
      <c r="B81" s="131" t="s">
        <v>116</v>
      </c>
      <c r="C81" s="167"/>
      <c r="D81" s="167"/>
      <c r="E81" s="131" t="s">
        <v>117</v>
      </c>
      <c r="F81" s="168"/>
      <c r="G81" s="122"/>
      <c r="H81" s="169" t="s">
        <v>118</v>
      </c>
      <c r="I81" s="170"/>
      <c r="J81" s="122"/>
      <c r="K81" s="171" t="s">
        <v>118</v>
      </c>
      <c r="L81" s="172" t="s">
        <v>119</v>
      </c>
      <c r="M81" s="172" t="s">
        <v>119</v>
      </c>
      <c r="N81" s="172"/>
      <c r="O81" s="226"/>
      <c r="P81" s="122"/>
      <c r="Q81" s="186">
        <f t="shared" si="10"/>
        <v>0</v>
      </c>
      <c r="R81" s="187">
        <f t="shared" si="11"/>
        <v>0</v>
      </c>
      <c r="S81" s="187">
        <f t="shared" si="12"/>
        <v>0</v>
      </c>
      <c r="T81" s="187">
        <f t="shared" si="13"/>
        <v>0</v>
      </c>
      <c r="U81" s="187">
        <f t="shared" si="14"/>
        <v>0</v>
      </c>
      <c r="V81" s="188">
        <f t="shared" si="15"/>
        <v>0</v>
      </c>
      <c r="W81" s="180"/>
      <c r="X81" s="186">
        <f t="shared" si="16"/>
        <v>0</v>
      </c>
      <c r="Y81" s="187">
        <f t="shared" si="17"/>
        <v>0</v>
      </c>
      <c r="Z81" s="187">
        <f t="shared" si="20"/>
        <v>0</v>
      </c>
      <c r="AA81" s="187">
        <f t="shared" si="21"/>
        <v>0</v>
      </c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</row>
    <row r="82" spans="1:229" s="6" customFormat="1" ht="13">
      <c r="A82" s="2"/>
      <c r="B82" s="131" t="s">
        <v>116</v>
      </c>
      <c r="C82" s="167"/>
      <c r="D82" s="167"/>
      <c r="E82" s="131" t="s">
        <v>117</v>
      </c>
      <c r="F82" s="168"/>
      <c r="G82" s="122"/>
      <c r="H82" s="169" t="s">
        <v>118</v>
      </c>
      <c r="I82" s="170"/>
      <c r="J82" s="122"/>
      <c r="K82" s="171" t="s">
        <v>118</v>
      </c>
      <c r="L82" s="172" t="s">
        <v>119</v>
      </c>
      <c r="M82" s="172" t="s">
        <v>119</v>
      </c>
      <c r="N82" s="172"/>
      <c r="O82" s="226"/>
      <c r="P82" s="122"/>
      <c r="Q82" s="186">
        <f t="shared" si="10"/>
        <v>0</v>
      </c>
      <c r="R82" s="187">
        <f t="shared" si="11"/>
        <v>0</v>
      </c>
      <c r="S82" s="187">
        <f t="shared" si="12"/>
        <v>0</v>
      </c>
      <c r="T82" s="187">
        <f t="shared" si="13"/>
        <v>0</v>
      </c>
      <c r="U82" s="187">
        <f t="shared" si="14"/>
        <v>0</v>
      </c>
      <c r="V82" s="188">
        <f t="shared" si="15"/>
        <v>0</v>
      </c>
      <c r="W82" s="180"/>
      <c r="X82" s="186">
        <f t="shared" si="16"/>
        <v>0</v>
      </c>
      <c r="Y82" s="187">
        <f t="shared" si="17"/>
        <v>0</v>
      </c>
      <c r="Z82" s="187">
        <f t="shared" si="20"/>
        <v>0</v>
      </c>
      <c r="AA82" s="187">
        <f t="shared" si="21"/>
        <v>0</v>
      </c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</row>
    <row r="83" spans="1:229" s="6" customFormat="1" ht="13">
      <c r="A83" s="2"/>
      <c r="B83" s="131" t="s">
        <v>116</v>
      </c>
      <c r="C83" s="167"/>
      <c r="D83" s="167"/>
      <c r="E83" s="131" t="s">
        <v>117</v>
      </c>
      <c r="F83" s="168"/>
      <c r="G83" s="122"/>
      <c r="H83" s="169" t="s">
        <v>118</v>
      </c>
      <c r="I83" s="170"/>
      <c r="J83" s="122"/>
      <c r="K83" s="171" t="s">
        <v>118</v>
      </c>
      <c r="L83" s="172" t="s">
        <v>119</v>
      </c>
      <c r="M83" s="172" t="s">
        <v>119</v>
      </c>
      <c r="N83" s="172"/>
      <c r="O83" s="226"/>
      <c r="P83" s="122"/>
      <c r="Q83" s="186">
        <f t="shared" si="10"/>
        <v>0</v>
      </c>
      <c r="R83" s="187">
        <f t="shared" si="11"/>
        <v>0</v>
      </c>
      <c r="S83" s="187">
        <f t="shared" si="12"/>
        <v>0</v>
      </c>
      <c r="T83" s="187">
        <f t="shared" si="13"/>
        <v>0</v>
      </c>
      <c r="U83" s="187">
        <f t="shared" si="14"/>
        <v>0</v>
      </c>
      <c r="V83" s="188">
        <f t="shared" si="15"/>
        <v>0</v>
      </c>
      <c r="W83" s="180"/>
      <c r="X83" s="186">
        <f t="shared" si="16"/>
        <v>0</v>
      </c>
      <c r="Y83" s="187">
        <f t="shared" si="17"/>
        <v>0</v>
      </c>
      <c r="Z83" s="187">
        <f t="shared" si="20"/>
        <v>0</v>
      </c>
      <c r="AA83" s="187">
        <f t="shared" si="21"/>
        <v>0</v>
      </c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</row>
    <row r="84" spans="1:229" s="6" customFormat="1" ht="13">
      <c r="A84" s="2"/>
      <c r="B84" s="131" t="s">
        <v>116</v>
      </c>
      <c r="C84" s="167"/>
      <c r="D84" s="167"/>
      <c r="E84" s="131" t="s">
        <v>117</v>
      </c>
      <c r="F84" s="168"/>
      <c r="G84" s="122"/>
      <c r="H84" s="169" t="s">
        <v>118</v>
      </c>
      <c r="I84" s="170"/>
      <c r="J84" s="122"/>
      <c r="K84" s="171" t="s">
        <v>118</v>
      </c>
      <c r="L84" s="172" t="s">
        <v>119</v>
      </c>
      <c r="M84" s="172" t="s">
        <v>119</v>
      </c>
      <c r="N84" s="172"/>
      <c r="O84" s="226"/>
      <c r="P84" s="122"/>
      <c r="Q84" s="186">
        <f t="shared" ref="Q84:Q86" si="22">IF(H84="Bevart",F84,0)</f>
        <v>0</v>
      </c>
      <c r="R84" s="187">
        <f t="shared" ref="R84:R86" si="23">IF(H84="Ombruk",F84,0)</f>
        <v>0</v>
      </c>
      <c r="S84" s="187">
        <f t="shared" ref="S84:S86" si="24">IF(H84="Overskudd",F84,0)</f>
        <v>0</v>
      </c>
      <c r="T84" s="187">
        <f t="shared" ref="T84:T86" si="25">IF(H84="Gjenvunnet",F84*I84,0)</f>
        <v>0</v>
      </c>
      <c r="U84" s="187">
        <f t="shared" ref="U84:U86" si="26">IF(H84="Gjenvunnet",(1-I84)*F84,0)</f>
        <v>0</v>
      </c>
      <c r="V84" s="188">
        <f t="shared" ref="V84:V86" si="27">IF(H84="Nytt",F84,0)</f>
        <v>0</v>
      </c>
      <c r="W84" s="180"/>
      <c r="X84" s="186">
        <f t="shared" si="16"/>
        <v>0</v>
      </c>
      <c r="Y84" s="187">
        <f t="shared" si="17"/>
        <v>0</v>
      </c>
      <c r="Z84" s="187">
        <f t="shared" si="20"/>
        <v>0</v>
      </c>
      <c r="AA84" s="187">
        <f t="shared" si="21"/>
        <v>0</v>
      </c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</row>
    <row r="85" spans="1:229" s="6" customFormat="1" ht="13">
      <c r="A85" s="2"/>
      <c r="B85" s="131" t="s">
        <v>116</v>
      </c>
      <c r="C85" s="167"/>
      <c r="D85" s="167"/>
      <c r="E85" s="131" t="s">
        <v>117</v>
      </c>
      <c r="F85" s="168"/>
      <c r="G85" s="122"/>
      <c r="H85" s="169" t="s">
        <v>118</v>
      </c>
      <c r="I85" s="170"/>
      <c r="J85" s="122"/>
      <c r="K85" s="171" t="s">
        <v>118</v>
      </c>
      <c r="L85" s="172" t="s">
        <v>119</v>
      </c>
      <c r="M85" s="172" t="s">
        <v>119</v>
      </c>
      <c r="N85" s="172"/>
      <c r="O85" s="226"/>
      <c r="P85" s="122"/>
      <c r="Q85" s="186">
        <f t="shared" si="22"/>
        <v>0</v>
      </c>
      <c r="R85" s="187">
        <f t="shared" si="23"/>
        <v>0</v>
      </c>
      <c r="S85" s="187">
        <f t="shared" si="24"/>
        <v>0</v>
      </c>
      <c r="T85" s="187">
        <f t="shared" si="25"/>
        <v>0</v>
      </c>
      <c r="U85" s="187">
        <f t="shared" si="26"/>
        <v>0</v>
      </c>
      <c r="V85" s="188">
        <f t="shared" si="27"/>
        <v>0</v>
      </c>
      <c r="W85" s="180"/>
      <c r="X85" s="186">
        <f t="shared" ref="X85:X92" si="28">IF(AND(K85="Ikke avfall",L85="Ombrukbart"),F85,0)</f>
        <v>0</v>
      </c>
      <c r="Y85" s="187">
        <f t="shared" ref="Y85:Y92" si="29">IF(K85="Avfall",F85,0)</f>
        <v>0</v>
      </c>
      <c r="Z85" s="187">
        <f t="shared" si="20"/>
        <v>0</v>
      </c>
      <c r="AA85" s="187">
        <f t="shared" si="21"/>
        <v>0</v>
      </c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</row>
    <row r="86" spans="1:229" s="6" customFormat="1" ht="13">
      <c r="A86" s="2"/>
      <c r="B86" s="131" t="s">
        <v>116</v>
      </c>
      <c r="C86" s="167"/>
      <c r="D86" s="167"/>
      <c r="E86" s="131" t="s">
        <v>117</v>
      </c>
      <c r="F86" s="168"/>
      <c r="G86" s="122"/>
      <c r="H86" s="169" t="s">
        <v>118</v>
      </c>
      <c r="I86" s="170"/>
      <c r="J86" s="122"/>
      <c r="K86" s="171" t="s">
        <v>118</v>
      </c>
      <c r="L86" s="172" t="s">
        <v>119</v>
      </c>
      <c r="M86" s="172" t="s">
        <v>119</v>
      </c>
      <c r="N86" s="172"/>
      <c r="O86" s="226"/>
      <c r="P86" s="122"/>
      <c r="Q86" s="186">
        <f t="shared" si="22"/>
        <v>0</v>
      </c>
      <c r="R86" s="187">
        <f t="shared" si="23"/>
        <v>0</v>
      </c>
      <c r="S86" s="187">
        <f t="shared" si="24"/>
        <v>0</v>
      </c>
      <c r="T86" s="187">
        <f t="shared" si="25"/>
        <v>0</v>
      </c>
      <c r="U86" s="187">
        <f t="shared" si="26"/>
        <v>0</v>
      </c>
      <c r="V86" s="188">
        <f t="shared" si="27"/>
        <v>0</v>
      </c>
      <c r="W86" s="180"/>
      <c r="X86" s="186">
        <f t="shared" si="28"/>
        <v>0</v>
      </c>
      <c r="Y86" s="187">
        <f t="shared" si="29"/>
        <v>0</v>
      </c>
      <c r="Z86" s="187">
        <f t="shared" si="20"/>
        <v>0</v>
      </c>
      <c r="AA86" s="187">
        <f t="shared" si="21"/>
        <v>0</v>
      </c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</row>
    <row r="87" spans="1:229" s="6" customFormat="1" ht="13">
      <c r="A87" s="2"/>
      <c r="B87" s="131" t="s">
        <v>116</v>
      </c>
      <c r="C87" s="167"/>
      <c r="D87" s="167"/>
      <c r="E87" s="131" t="s">
        <v>117</v>
      </c>
      <c r="F87" s="168"/>
      <c r="G87" s="122"/>
      <c r="H87" s="169" t="s">
        <v>118</v>
      </c>
      <c r="I87" s="170"/>
      <c r="J87" s="122"/>
      <c r="K87" s="171" t="s">
        <v>118</v>
      </c>
      <c r="L87" s="172" t="s">
        <v>119</v>
      </c>
      <c r="M87" s="172" t="s">
        <v>119</v>
      </c>
      <c r="N87" s="172"/>
      <c r="O87" s="226"/>
      <c r="P87" s="122"/>
      <c r="Q87" s="186">
        <f t="shared" ref="Q87:Q140" si="30">IF(H87="Bevart",F87,0)</f>
        <v>0</v>
      </c>
      <c r="R87" s="187">
        <f t="shared" ref="R87:R140" si="31">IF(H87="Ombruk",F87,0)</f>
        <v>0</v>
      </c>
      <c r="S87" s="187">
        <f t="shared" ref="S87:S140" si="32">IF(H87="Overskudd",F87,0)</f>
        <v>0</v>
      </c>
      <c r="T87" s="187">
        <f t="shared" ref="T87:T140" si="33">IF(H87="Gjenvunnet",F87*I87,0)</f>
        <v>0</v>
      </c>
      <c r="U87" s="187">
        <f t="shared" ref="U87:U140" si="34">IF(H87="Gjenvunnet",(1-I87)*F87,0)</f>
        <v>0</v>
      </c>
      <c r="V87" s="188">
        <f t="shared" ref="V87:V140" si="35">IF(H87="Nytt",F87,0)</f>
        <v>0</v>
      </c>
      <c r="W87" s="180"/>
      <c r="X87" s="186">
        <f t="shared" si="28"/>
        <v>0</v>
      </c>
      <c r="Y87" s="187">
        <f t="shared" si="29"/>
        <v>0</v>
      </c>
      <c r="Z87" s="187">
        <f t="shared" si="20"/>
        <v>0</v>
      </c>
      <c r="AA87" s="187">
        <f t="shared" si="21"/>
        <v>0</v>
      </c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</row>
    <row r="88" spans="1:229" s="6" customFormat="1" ht="13">
      <c r="A88" s="2"/>
      <c r="B88" s="131" t="s">
        <v>116</v>
      </c>
      <c r="C88" s="167"/>
      <c r="D88" s="167"/>
      <c r="E88" s="131" t="s">
        <v>117</v>
      </c>
      <c r="F88" s="168"/>
      <c r="G88" s="122"/>
      <c r="H88" s="169" t="s">
        <v>118</v>
      </c>
      <c r="I88" s="170"/>
      <c r="J88" s="122"/>
      <c r="K88" s="171" t="s">
        <v>118</v>
      </c>
      <c r="L88" s="172" t="s">
        <v>119</v>
      </c>
      <c r="M88" s="172" t="s">
        <v>119</v>
      </c>
      <c r="N88" s="172"/>
      <c r="O88" s="226"/>
      <c r="P88" s="122"/>
      <c r="Q88" s="186">
        <f t="shared" si="30"/>
        <v>0</v>
      </c>
      <c r="R88" s="187">
        <f t="shared" si="31"/>
        <v>0</v>
      </c>
      <c r="S88" s="187">
        <f t="shared" si="32"/>
        <v>0</v>
      </c>
      <c r="T88" s="187">
        <f t="shared" si="33"/>
        <v>0</v>
      </c>
      <c r="U88" s="187">
        <f t="shared" si="34"/>
        <v>0</v>
      </c>
      <c r="V88" s="188">
        <f t="shared" si="35"/>
        <v>0</v>
      </c>
      <c r="W88" s="180"/>
      <c r="X88" s="186">
        <f t="shared" si="28"/>
        <v>0</v>
      </c>
      <c r="Y88" s="187">
        <f t="shared" si="29"/>
        <v>0</v>
      </c>
      <c r="Z88" s="187">
        <f t="shared" si="20"/>
        <v>0</v>
      </c>
      <c r="AA88" s="187">
        <f t="shared" si="21"/>
        <v>0</v>
      </c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</row>
    <row r="89" spans="1:229" s="6" customFormat="1" ht="13">
      <c r="A89" s="2"/>
      <c r="B89" s="131" t="s">
        <v>116</v>
      </c>
      <c r="C89" s="167"/>
      <c r="D89" s="167"/>
      <c r="E89" s="131" t="s">
        <v>117</v>
      </c>
      <c r="F89" s="168"/>
      <c r="G89" s="122"/>
      <c r="H89" s="169" t="s">
        <v>118</v>
      </c>
      <c r="I89" s="170"/>
      <c r="J89" s="122"/>
      <c r="K89" s="171" t="s">
        <v>118</v>
      </c>
      <c r="L89" s="172" t="s">
        <v>119</v>
      </c>
      <c r="M89" s="172" t="s">
        <v>119</v>
      </c>
      <c r="N89" s="172"/>
      <c r="O89" s="226"/>
      <c r="P89" s="122"/>
      <c r="Q89" s="186">
        <f t="shared" si="30"/>
        <v>0</v>
      </c>
      <c r="R89" s="187">
        <f t="shared" si="31"/>
        <v>0</v>
      </c>
      <c r="S89" s="187">
        <f t="shared" si="32"/>
        <v>0</v>
      </c>
      <c r="T89" s="187">
        <f t="shared" si="33"/>
        <v>0</v>
      </c>
      <c r="U89" s="187">
        <f t="shared" si="34"/>
        <v>0</v>
      </c>
      <c r="V89" s="188">
        <f t="shared" si="35"/>
        <v>0</v>
      </c>
      <c r="W89" s="180"/>
      <c r="X89" s="186">
        <f t="shared" si="28"/>
        <v>0</v>
      </c>
      <c r="Y89" s="187">
        <f t="shared" si="29"/>
        <v>0</v>
      </c>
      <c r="Z89" s="187">
        <f t="shared" si="20"/>
        <v>0</v>
      </c>
      <c r="AA89" s="187">
        <f t="shared" si="21"/>
        <v>0</v>
      </c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</row>
    <row r="90" spans="1:229" s="6" customFormat="1" ht="13">
      <c r="A90" s="2"/>
      <c r="B90" s="131" t="s">
        <v>116</v>
      </c>
      <c r="C90" s="167"/>
      <c r="D90" s="167"/>
      <c r="E90" s="131" t="s">
        <v>117</v>
      </c>
      <c r="F90" s="168"/>
      <c r="G90" s="122"/>
      <c r="H90" s="169" t="s">
        <v>118</v>
      </c>
      <c r="I90" s="170"/>
      <c r="J90" s="122"/>
      <c r="K90" s="171" t="s">
        <v>118</v>
      </c>
      <c r="L90" s="172" t="s">
        <v>119</v>
      </c>
      <c r="M90" s="172" t="s">
        <v>119</v>
      </c>
      <c r="N90" s="172"/>
      <c r="O90" s="226"/>
      <c r="P90" s="122"/>
      <c r="Q90" s="186">
        <f t="shared" si="30"/>
        <v>0</v>
      </c>
      <c r="R90" s="187">
        <f t="shared" si="31"/>
        <v>0</v>
      </c>
      <c r="S90" s="187">
        <f t="shared" si="32"/>
        <v>0</v>
      </c>
      <c r="T90" s="187">
        <f t="shared" si="33"/>
        <v>0</v>
      </c>
      <c r="U90" s="187">
        <f t="shared" si="34"/>
        <v>0</v>
      </c>
      <c r="V90" s="188">
        <f t="shared" si="35"/>
        <v>0</v>
      </c>
      <c r="W90" s="180"/>
      <c r="X90" s="186">
        <f t="shared" si="28"/>
        <v>0</v>
      </c>
      <c r="Y90" s="187">
        <f t="shared" si="29"/>
        <v>0</v>
      </c>
      <c r="Z90" s="187">
        <f t="shared" si="20"/>
        <v>0</v>
      </c>
      <c r="AA90" s="187">
        <f t="shared" si="21"/>
        <v>0</v>
      </c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</row>
    <row r="91" spans="1:229" s="6" customFormat="1" ht="13">
      <c r="A91" s="2"/>
      <c r="B91" s="131" t="s">
        <v>116</v>
      </c>
      <c r="C91" s="167"/>
      <c r="D91" s="167"/>
      <c r="E91" s="131" t="s">
        <v>117</v>
      </c>
      <c r="F91" s="168"/>
      <c r="G91" s="122"/>
      <c r="H91" s="169" t="s">
        <v>118</v>
      </c>
      <c r="I91" s="170"/>
      <c r="J91" s="122"/>
      <c r="K91" s="171" t="s">
        <v>118</v>
      </c>
      <c r="L91" s="172" t="s">
        <v>119</v>
      </c>
      <c r="M91" s="172" t="s">
        <v>119</v>
      </c>
      <c r="N91" s="172"/>
      <c r="O91" s="226"/>
      <c r="P91" s="122"/>
      <c r="Q91" s="186">
        <f t="shared" si="30"/>
        <v>0</v>
      </c>
      <c r="R91" s="187">
        <f t="shared" si="31"/>
        <v>0</v>
      </c>
      <c r="S91" s="187">
        <f t="shared" si="32"/>
        <v>0</v>
      </c>
      <c r="T91" s="187">
        <f t="shared" si="33"/>
        <v>0</v>
      </c>
      <c r="U91" s="187">
        <f t="shared" si="34"/>
        <v>0</v>
      </c>
      <c r="V91" s="188">
        <f t="shared" si="35"/>
        <v>0</v>
      </c>
      <c r="W91" s="180"/>
      <c r="X91" s="186">
        <f t="shared" si="28"/>
        <v>0</v>
      </c>
      <c r="Y91" s="187">
        <f t="shared" si="29"/>
        <v>0</v>
      </c>
      <c r="Z91" s="187">
        <f t="shared" si="20"/>
        <v>0</v>
      </c>
      <c r="AA91" s="187">
        <f t="shared" si="21"/>
        <v>0</v>
      </c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</row>
    <row r="92" spans="1:229" s="6" customFormat="1" ht="13">
      <c r="A92" s="2"/>
      <c r="B92" s="131" t="s">
        <v>116</v>
      </c>
      <c r="C92" s="167"/>
      <c r="D92" s="167"/>
      <c r="E92" s="131" t="s">
        <v>117</v>
      </c>
      <c r="F92" s="168"/>
      <c r="G92" s="122"/>
      <c r="H92" s="169" t="s">
        <v>118</v>
      </c>
      <c r="I92" s="170"/>
      <c r="J92" s="122"/>
      <c r="K92" s="171" t="s">
        <v>118</v>
      </c>
      <c r="L92" s="172" t="s">
        <v>119</v>
      </c>
      <c r="M92" s="172" t="s">
        <v>119</v>
      </c>
      <c r="N92" s="172"/>
      <c r="O92" s="226"/>
      <c r="P92" s="122"/>
      <c r="Q92" s="186">
        <f t="shared" si="30"/>
        <v>0</v>
      </c>
      <c r="R92" s="187">
        <f t="shared" si="31"/>
        <v>0</v>
      </c>
      <c r="S92" s="187">
        <f t="shared" si="32"/>
        <v>0</v>
      </c>
      <c r="T92" s="187">
        <f t="shared" si="33"/>
        <v>0</v>
      </c>
      <c r="U92" s="187">
        <f t="shared" si="34"/>
        <v>0</v>
      </c>
      <c r="V92" s="188">
        <f t="shared" si="35"/>
        <v>0</v>
      </c>
      <c r="W92" s="180"/>
      <c r="X92" s="186">
        <f t="shared" si="28"/>
        <v>0</v>
      </c>
      <c r="Y92" s="187">
        <f t="shared" si="29"/>
        <v>0</v>
      </c>
      <c r="Z92" s="187">
        <f t="shared" si="20"/>
        <v>0</v>
      </c>
      <c r="AA92" s="187">
        <f t="shared" si="21"/>
        <v>0</v>
      </c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</row>
    <row r="93" spans="1:229" s="6" customFormat="1" ht="13">
      <c r="A93" s="2"/>
      <c r="B93" s="131" t="s">
        <v>116</v>
      </c>
      <c r="C93" s="167"/>
      <c r="D93" s="167"/>
      <c r="E93" s="131" t="s">
        <v>117</v>
      </c>
      <c r="F93" s="168"/>
      <c r="G93" s="122"/>
      <c r="H93" s="169" t="s">
        <v>118</v>
      </c>
      <c r="I93" s="170"/>
      <c r="J93" s="122"/>
      <c r="K93" s="171" t="s">
        <v>118</v>
      </c>
      <c r="L93" s="172" t="s">
        <v>119</v>
      </c>
      <c r="M93" s="172" t="s">
        <v>119</v>
      </c>
      <c r="N93" s="172"/>
      <c r="O93" s="226"/>
      <c r="P93" s="122"/>
      <c r="Q93" s="186">
        <f t="shared" si="30"/>
        <v>0</v>
      </c>
      <c r="R93" s="187">
        <f t="shared" si="31"/>
        <v>0</v>
      </c>
      <c r="S93" s="187">
        <f t="shared" si="32"/>
        <v>0</v>
      </c>
      <c r="T93" s="187">
        <f t="shared" si="33"/>
        <v>0</v>
      </c>
      <c r="U93" s="187">
        <f t="shared" si="34"/>
        <v>0</v>
      </c>
      <c r="V93" s="188">
        <f t="shared" si="35"/>
        <v>0</v>
      </c>
      <c r="W93" s="180"/>
      <c r="X93" s="186">
        <f t="shared" ref="X93:X140" si="36">IF(AND(K93="Ikke avfall",L93="Ombrukbart"),F93,0)</f>
        <v>0</v>
      </c>
      <c r="Y93" s="187">
        <f t="shared" ref="Y93:Y140" si="37">IF(K93="Avfall",F93,0)</f>
        <v>0</v>
      </c>
      <c r="Z93" s="187">
        <f t="shared" si="20"/>
        <v>0</v>
      </c>
      <c r="AA93" s="187">
        <f t="shared" si="21"/>
        <v>0</v>
      </c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</row>
    <row r="94" spans="1:229" s="6" customFormat="1" ht="13">
      <c r="A94" s="2"/>
      <c r="B94" s="131" t="s">
        <v>116</v>
      </c>
      <c r="C94" s="167"/>
      <c r="D94" s="167"/>
      <c r="E94" s="131" t="s">
        <v>117</v>
      </c>
      <c r="F94" s="168"/>
      <c r="G94" s="122"/>
      <c r="H94" s="169" t="s">
        <v>118</v>
      </c>
      <c r="I94" s="170"/>
      <c r="J94" s="122"/>
      <c r="K94" s="171" t="s">
        <v>118</v>
      </c>
      <c r="L94" s="172" t="s">
        <v>119</v>
      </c>
      <c r="M94" s="172" t="s">
        <v>119</v>
      </c>
      <c r="N94" s="172"/>
      <c r="O94" s="226"/>
      <c r="P94" s="122"/>
      <c r="Q94" s="186">
        <f t="shared" si="30"/>
        <v>0</v>
      </c>
      <c r="R94" s="187">
        <f t="shared" si="31"/>
        <v>0</v>
      </c>
      <c r="S94" s="187">
        <f t="shared" si="32"/>
        <v>0</v>
      </c>
      <c r="T94" s="187">
        <f t="shared" si="33"/>
        <v>0</v>
      </c>
      <c r="U94" s="187">
        <f t="shared" si="34"/>
        <v>0</v>
      </c>
      <c r="V94" s="188">
        <f t="shared" si="35"/>
        <v>0</v>
      </c>
      <c r="W94" s="180"/>
      <c r="X94" s="186">
        <f t="shared" si="36"/>
        <v>0</v>
      </c>
      <c r="Y94" s="187">
        <f t="shared" si="37"/>
        <v>0</v>
      </c>
      <c r="Z94" s="187">
        <f t="shared" si="20"/>
        <v>0</v>
      </c>
      <c r="AA94" s="187">
        <f t="shared" si="21"/>
        <v>0</v>
      </c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</row>
    <row r="95" spans="1:229" s="6" customFormat="1" ht="13">
      <c r="A95" s="2"/>
      <c r="B95" s="131" t="s">
        <v>116</v>
      </c>
      <c r="C95" s="167"/>
      <c r="D95" s="167"/>
      <c r="E95" s="131" t="s">
        <v>117</v>
      </c>
      <c r="F95" s="168"/>
      <c r="G95" s="122"/>
      <c r="H95" s="169" t="s">
        <v>118</v>
      </c>
      <c r="I95" s="170"/>
      <c r="J95" s="122"/>
      <c r="K95" s="171" t="s">
        <v>118</v>
      </c>
      <c r="L95" s="172" t="s">
        <v>119</v>
      </c>
      <c r="M95" s="172" t="s">
        <v>119</v>
      </c>
      <c r="N95" s="172"/>
      <c r="O95" s="226"/>
      <c r="P95" s="122"/>
      <c r="Q95" s="186">
        <f t="shared" si="30"/>
        <v>0</v>
      </c>
      <c r="R95" s="187">
        <f t="shared" si="31"/>
        <v>0</v>
      </c>
      <c r="S95" s="187">
        <f t="shared" si="32"/>
        <v>0</v>
      </c>
      <c r="T95" s="187">
        <f t="shared" si="33"/>
        <v>0</v>
      </c>
      <c r="U95" s="187">
        <f t="shared" si="34"/>
        <v>0</v>
      </c>
      <c r="V95" s="188">
        <f t="shared" si="35"/>
        <v>0</v>
      </c>
      <c r="W95" s="180"/>
      <c r="X95" s="186">
        <f t="shared" si="36"/>
        <v>0</v>
      </c>
      <c r="Y95" s="187">
        <f t="shared" si="37"/>
        <v>0</v>
      </c>
      <c r="Z95" s="187">
        <f t="shared" si="20"/>
        <v>0</v>
      </c>
      <c r="AA95" s="187">
        <f t="shared" si="21"/>
        <v>0</v>
      </c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</row>
    <row r="96" spans="1:229" s="6" customFormat="1" ht="13">
      <c r="A96" s="2"/>
      <c r="B96" s="131" t="s">
        <v>116</v>
      </c>
      <c r="C96" s="167"/>
      <c r="D96" s="167"/>
      <c r="E96" s="131" t="s">
        <v>117</v>
      </c>
      <c r="F96" s="168"/>
      <c r="G96" s="122"/>
      <c r="H96" s="169" t="s">
        <v>118</v>
      </c>
      <c r="I96" s="170"/>
      <c r="J96" s="122"/>
      <c r="K96" s="171" t="s">
        <v>118</v>
      </c>
      <c r="L96" s="172" t="s">
        <v>119</v>
      </c>
      <c r="M96" s="172" t="s">
        <v>119</v>
      </c>
      <c r="N96" s="172"/>
      <c r="O96" s="226"/>
      <c r="P96" s="122"/>
      <c r="Q96" s="186">
        <f t="shared" si="30"/>
        <v>0</v>
      </c>
      <c r="R96" s="187">
        <f t="shared" si="31"/>
        <v>0</v>
      </c>
      <c r="S96" s="187">
        <f t="shared" si="32"/>
        <v>0</v>
      </c>
      <c r="T96" s="187">
        <f t="shared" si="33"/>
        <v>0</v>
      </c>
      <c r="U96" s="187">
        <f t="shared" si="34"/>
        <v>0</v>
      </c>
      <c r="V96" s="188">
        <f t="shared" si="35"/>
        <v>0</v>
      </c>
      <c r="W96" s="180"/>
      <c r="X96" s="186">
        <f t="shared" si="36"/>
        <v>0</v>
      </c>
      <c r="Y96" s="187">
        <f t="shared" si="37"/>
        <v>0</v>
      </c>
      <c r="Z96" s="187">
        <f t="shared" si="20"/>
        <v>0</v>
      </c>
      <c r="AA96" s="187">
        <f t="shared" si="21"/>
        <v>0</v>
      </c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</row>
    <row r="97" spans="1:229" s="6" customFormat="1" ht="13">
      <c r="A97" s="2"/>
      <c r="B97" s="131" t="s">
        <v>116</v>
      </c>
      <c r="C97" s="167"/>
      <c r="D97" s="167"/>
      <c r="E97" s="131" t="s">
        <v>117</v>
      </c>
      <c r="F97" s="168"/>
      <c r="G97" s="122"/>
      <c r="H97" s="169" t="s">
        <v>118</v>
      </c>
      <c r="I97" s="170"/>
      <c r="J97" s="122"/>
      <c r="K97" s="171" t="s">
        <v>118</v>
      </c>
      <c r="L97" s="172" t="s">
        <v>119</v>
      </c>
      <c r="M97" s="172" t="s">
        <v>119</v>
      </c>
      <c r="N97" s="172"/>
      <c r="O97" s="226"/>
      <c r="P97" s="122"/>
      <c r="Q97" s="186">
        <f t="shared" si="30"/>
        <v>0</v>
      </c>
      <c r="R97" s="187">
        <f t="shared" si="31"/>
        <v>0</v>
      </c>
      <c r="S97" s="187">
        <f t="shared" si="32"/>
        <v>0</v>
      </c>
      <c r="T97" s="187">
        <f t="shared" si="33"/>
        <v>0</v>
      </c>
      <c r="U97" s="187">
        <f t="shared" si="34"/>
        <v>0</v>
      </c>
      <c r="V97" s="188">
        <f t="shared" si="35"/>
        <v>0</v>
      </c>
      <c r="W97" s="180"/>
      <c r="X97" s="186">
        <f t="shared" si="36"/>
        <v>0</v>
      </c>
      <c r="Y97" s="187">
        <f t="shared" si="37"/>
        <v>0</v>
      </c>
      <c r="Z97" s="187">
        <f t="shared" si="20"/>
        <v>0</v>
      </c>
      <c r="AA97" s="187">
        <f t="shared" si="21"/>
        <v>0</v>
      </c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</row>
    <row r="98" spans="1:229" s="6" customFormat="1" ht="13">
      <c r="A98" s="2"/>
      <c r="B98" s="131" t="s">
        <v>116</v>
      </c>
      <c r="C98" s="167"/>
      <c r="D98" s="167"/>
      <c r="E98" s="131" t="s">
        <v>117</v>
      </c>
      <c r="F98" s="168"/>
      <c r="G98" s="122"/>
      <c r="H98" s="169" t="s">
        <v>118</v>
      </c>
      <c r="I98" s="170"/>
      <c r="J98" s="122"/>
      <c r="K98" s="171" t="s">
        <v>118</v>
      </c>
      <c r="L98" s="172" t="s">
        <v>119</v>
      </c>
      <c r="M98" s="172" t="s">
        <v>119</v>
      </c>
      <c r="N98" s="172"/>
      <c r="O98" s="226"/>
      <c r="P98" s="122"/>
      <c r="Q98" s="186">
        <f t="shared" si="30"/>
        <v>0</v>
      </c>
      <c r="R98" s="187">
        <f t="shared" si="31"/>
        <v>0</v>
      </c>
      <c r="S98" s="187">
        <f t="shared" si="32"/>
        <v>0</v>
      </c>
      <c r="T98" s="187">
        <f t="shared" si="33"/>
        <v>0</v>
      </c>
      <c r="U98" s="187">
        <f t="shared" si="34"/>
        <v>0</v>
      </c>
      <c r="V98" s="188">
        <f t="shared" si="35"/>
        <v>0</v>
      </c>
      <c r="W98" s="180"/>
      <c r="X98" s="186">
        <f t="shared" si="36"/>
        <v>0</v>
      </c>
      <c r="Y98" s="187">
        <f t="shared" si="37"/>
        <v>0</v>
      </c>
      <c r="Z98" s="187">
        <f t="shared" si="20"/>
        <v>0</v>
      </c>
      <c r="AA98" s="187">
        <f t="shared" si="21"/>
        <v>0</v>
      </c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</row>
    <row r="99" spans="1:229" s="6" customFormat="1" ht="13">
      <c r="A99" s="2"/>
      <c r="B99" s="131" t="s">
        <v>116</v>
      </c>
      <c r="C99" s="167"/>
      <c r="D99" s="167"/>
      <c r="E99" s="131" t="s">
        <v>117</v>
      </c>
      <c r="F99" s="168"/>
      <c r="G99" s="122"/>
      <c r="H99" s="169" t="s">
        <v>118</v>
      </c>
      <c r="I99" s="170"/>
      <c r="J99" s="122"/>
      <c r="K99" s="171" t="s">
        <v>118</v>
      </c>
      <c r="L99" s="172" t="s">
        <v>119</v>
      </c>
      <c r="M99" s="172" t="s">
        <v>119</v>
      </c>
      <c r="N99" s="172"/>
      <c r="O99" s="226"/>
      <c r="P99" s="122"/>
      <c r="Q99" s="186">
        <f t="shared" si="30"/>
        <v>0</v>
      </c>
      <c r="R99" s="187">
        <f t="shared" si="31"/>
        <v>0</v>
      </c>
      <c r="S99" s="187">
        <f t="shared" si="32"/>
        <v>0</v>
      </c>
      <c r="T99" s="187">
        <f t="shared" si="33"/>
        <v>0</v>
      </c>
      <c r="U99" s="187">
        <f t="shared" si="34"/>
        <v>0</v>
      </c>
      <c r="V99" s="188">
        <f t="shared" si="35"/>
        <v>0</v>
      </c>
      <c r="W99" s="180"/>
      <c r="X99" s="186">
        <f t="shared" si="36"/>
        <v>0</v>
      </c>
      <c r="Y99" s="187">
        <f t="shared" si="37"/>
        <v>0</v>
      </c>
      <c r="Z99" s="187">
        <f t="shared" si="20"/>
        <v>0</v>
      </c>
      <c r="AA99" s="187">
        <f t="shared" si="21"/>
        <v>0</v>
      </c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</row>
    <row r="100" spans="1:229" s="6" customFormat="1" ht="13">
      <c r="A100" s="2"/>
      <c r="B100" s="131" t="s">
        <v>116</v>
      </c>
      <c r="C100" s="167"/>
      <c r="D100" s="167"/>
      <c r="E100" s="131" t="s">
        <v>117</v>
      </c>
      <c r="F100" s="168"/>
      <c r="G100" s="122"/>
      <c r="H100" s="169" t="s">
        <v>118</v>
      </c>
      <c r="I100" s="170"/>
      <c r="J100" s="122"/>
      <c r="K100" s="171" t="s">
        <v>118</v>
      </c>
      <c r="L100" s="172" t="s">
        <v>119</v>
      </c>
      <c r="M100" s="172" t="s">
        <v>119</v>
      </c>
      <c r="N100" s="172"/>
      <c r="O100" s="226"/>
      <c r="P100" s="122"/>
      <c r="Q100" s="186">
        <f t="shared" si="30"/>
        <v>0</v>
      </c>
      <c r="R100" s="187">
        <f t="shared" si="31"/>
        <v>0</v>
      </c>
      <c r="S100" s="187">
        <f t="shared" si="32"/>
        <v>0</v>
      </c>
      <c r="T100" s="187">
        <f t="shared" si="33"/>
        <v>0</v>
      </c>
      <c r="U100" s="187">
        <f t="shared" si="34"/>
        <v>0</v>
      </c>
      <c r="V100" s="188">
        <f t="shared" si="35"/>
        <v>0</v>
      </c>
      <c r="W100" s="180"/>
      <c r="X100" s="186">
        <f t="shared" si="36"/>
        <v>0</v>
      </c>
      <c r="Y100" s="187">
        <f t="shared" si="37"/>
        <v>0</v>
      </c>
      <c r="Z100" s="187">
        <f t="shared" si="20"/>
        <v>0</v>
      </c>
      <c r="AA100" s="187">
        <f t="shared" si="21"/>
        <v>0</v>
      </c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</row>
    <row r="101" spans="1:229" s="6" customFormat="1" ht="13">
      <c r="A101" s="2"/>
      <c r="B101" s="131" t="s">
        <v>116</v>
      </c>
      <c r="C101" s="167"/>
      <c r="D101" s="167"/>
      <c r="E101" s="131" t="s">
        <v>117</v>
      </c>
      <c r="F101" s="168"/>
      <c r="G101" s="122"/>
      <c r="H101" s="169" t="s">
        <v>118</v>
      </c>
      <c r="I101" s="170"/>
      <c r="J101" s="122"/>
      <c r="K101" s="171" t="s">
        <v>118</v>
      </c>
      <c r="L101" s="172" t="s">
        <v>119</v>
      </c>
      <c r="M101" s="172" t="s">
        <v>119</v>
      </c>
      <c r="N101" s="172"/>
      <c r="O101" s="226"/>
      <c r="P101" s="122"/>
      <c r="Q101" s="186">
        <f t="shared" si="30"/>
        <v>0</v>
      </c>
      <c r="R101" s="187">
        <f t="shared" si="31"/>
        <v>0</v>
      </c>
      <c r="S101" s="187">
        <f t="shared" si="32"/>
        <v>0</v>
      </c>
      <c r="T101" s="187">
        <f t="shared" si="33"/>
        <v>0</v>
      </c>
      <c r="U101" s="187">
        <f t="shared" si="34"/>
        <v>0</v>
      </c>
      <c r="V101" s="188">
        <f t="shared" si="35"/>
        <v>0</v>
      </c>
      <c r="W101" s="180"/>
      <c r="X101" s="186">
        <f t="shared" si="36"/>
        <v>0</v>
      </c>
      <c r="Y101" s="187">
        <f t="shared" si="37"/>
        <v>0</v>
      </c>
      <c r="Z101" s="187">
        <f t="shared" si="20"/>
        <v>0</v>
      </c>
      <c r="AA101" s="187">
        <f t="shared" si="21"/>
        <v>0</v>
      </c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</row>
    <row r="102" spans="1:229" s="6" customFormat="1" ht="13">
      <c r="A102" s="2"/>
      <c r="B102" s="131" t="s">
        <v>116</v>
      </c>
      <c r="C102" s="167"/>
      <c r="D102" s="167"/>
      <c r="E102" s="131" t="s">
        <v>117</v>
      </c>
      <c r="F102" s="168"/>
      <c r="G102" s="122"/>
      <c r="H102" s="169" t="s">
        <v>118</v>
      </c>
      <c r="I102" s="170"/>
      <c r="J102" s="122"/>
      <c r="K102" s="171" t="s">
        <v>118</v>
      </c>
      <c r="L102" s="172" t="s">
        <v>119</v>
      </c>
      <c r="M102" s="172" t="s">
        <v>119</v>
      </c>
      <c r="N102" s="172"/>
      <c r="O102" s="226"/>
      <c r="P102" s="122"/>
      <c r="Q102" s="186">
        <f t="shared" si="30"/>
        <v>0</v>
      </c>
      <c r="R102" s="187">
        <f t="shared" si="31"/>
        <v>0</v>
      </c>
      <c r="S102" s="187">
        <f t="shared" si="32"/>
        <v>0</v>
      </c>
      <c r="T102" s="187">
        <f t="shared" si="33"/>
        <v>0</v>
      </c>
      <c r="U102" s="187">
        <f t="shared" si="34"/>
        <v>0</v>
      </c>
      <c r="V102" s="188">
        <f t="shared" si="35"/>
        <v>0</v>
      </c>
      <c r="W102" s="180"/>
      <c r="X102" s="186">
        <f t="shared" si="36"/>
        <v>0</v>
      </c>
      <c r="Y102" s="187">
        <f t="shared" si="37"/>
        <v>0</v>
      </c>
      <c r="Z102" s="187">
        <f t="shared" si="20"/>
        <v>0</v>
      </c>
      <c r="AA102" s="187">
        <f t="shared" si="21"/>
        <v>0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</row>
    <row r="103" spans="1:229" s="6" customFormat="1" ht="13">
      <c r="A103" s="2"/>
      <c r="B103" s="131" t="s">
        <v>116</v>
      </c>
      <c r="C103" s="167"/>
      <c r="D103" s="167"/>
      <c r="E103" s="131" t="s">
        <v>117</v>
      </c>
      <c r="F103" s="168"/>
      <c r="G103" s="122"/>
      <c r="H103" s="169" t="s">
        <v>118</v>
      </c>
      <c r="I103" s="170"/>
      <c r="J103" s="122"/>
      <c r="K103" s="171" t="s">
        <v>118</v>
      </c>
      <c r="L103" s="172" t="s">
        <v>119</v>
      </c>
      <c r="M103" s="172" t="s">
        <v>119</v>
      </c>
      <c r="N103" s="172"/>
      <c r="O103" s="226"/>
      <c r="P103" s="122"/>
      <c r="Q103" s="186">
        <f t="shared" si="30"/>
        <v>0</v>
      </c>
      <c r="R103" s="187">
        <f t="shared" si="31"/>
        <v>0</v>
      </c>
      <c r="S103" s="187">
        <f t="shared" si="32"/>
        <v>0</v>
      </c>
      <c r="T103" s="187">
        <f t="shared" si="33"/>
        <v>0</v>
      </c>
      <c r="U103" s="187">
        <f t="shared" si="34"/>
        <v>0</v>
      </c>
      <c r="V103" s="188">
        <f t="shared" si="35"/>
        <v>0</v>
      </c>
      <c r="W103" s="180"/>
      <c r="X103" s="186">
        <f t="shared" si="36"/>
        <v>0</v>
      </c>
      <c r="Y103" s="187">
        <f t="shared" si="37"/>
        <v>0</v>
      </c>
      <c r="Z103" s="187">
        <f t="shared" si="20"/>
        <v>0</v>
      </c>
      <c r="AA103" s="187">
        <f t="shared" si="21"/>
        <v>0</v>
      </c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</row>
    <row r="104" spans="1:229" s="6" customFormat="1" ht="13">
      <c r="A104" s="2"/>
      <c r="B104" s="131" t="s">
        <v>116</v>
      </c>
      <c r="C104" s="167"/>
      <c r="D104" s="167"/>
      <c r="E104" s="131" t="s">
        <v>117</v>
      </c>
      <c r="F104" s="168"/>
      <c r="G104" s="122"/>
      <c r="H104" s="169" t="s">
        <v>118</v>
      </c>
      <c r="I104" s="170"/>
      <c r="J104" s="122"/>
      <c r="K104" s="171" t="s">
        <v>118</v>
      </c>
      <c r="L104" s="172" t="s">
        <v>119</v>
      </c>
      <c r="M104" s="172" t="s">
        <v>119</v>
      </c>
      <c r="N104" s="172"/>
      <c r="O104" s="226"/>
      <c r="P104" s="122"/>
      <c r="Q104" s="186">
        <f t="shared" si="30"/>
        <v>0</v>
      </c>
      <c r="R104" s="187">
        <f t="shared" si="31"/>
        <v>0</v>
      </c>
      <c r="S104" s="187">
        <f t="shared" si="32"/>
        <v>0</v>
      </c>
      <c r="T104" s="187">
        <f t="shared" si="33"/>
        <v>0</v>
      </c>
      <c r="U104" s="187">
        <f t="shared" si="34"/>
        <v>0</v>
      </c>
      <c r="V104" s="188">
        <f t="shared" si="35"/>
        <v>0</v>
      </c>
      <c r="W104" s="180"/>
      <c r="X104" s="186">
        <f t="shared" si="36"/>
        <v>0</v>
      </c>
      <c r="Y104" s="187">
        <f t="shared" si="37"/>
        <v>0</v>
      </c>
      <c r="Z104" s="187">
        <f t="shared" ref="Z104:Z135" si="38">IF(OR(M104=0.1,M104=0.2,M104=0.3,M104=0.4,M104=0.5,M104=0.6,M104=0.7,M104=0.8,M104=0.9,M104=1),F104*M104,0)</f>
        <v>0</v>
      </c>
      <c r="AA104" s="187">
        <f t="shared" ref="AA104:AA135" si="39">IF(K104="Avfall",0,F104-Z104)</f>
        <v>0</v>
      </c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</row>
    <row r="105" spans="1:229" s="6" customFormat="1" ht="13">
      <c r="A105" s="2"/>
      <c r="B105" s="131" t="s">
        <v>116</v>
      </c>
      <c r="C105" s="167"/>
      <c r="D105" s="167"/>
      <c r="E105" s="131" t="s">
        <v>117</v>
      </c>
      <c r="F105" s="168"/>
      <c r="G105" s="122"/>
      <c r="H105" s="169" t="s">
        <v>118</v>
      </c>
      <c r="I105" s="170"/>
      <c r="J105" s="122"/>
      <c r="K105" s="171" t="s">
        <v>118</v>
      </c>
      <c r="L105" s="172" t="s">
        <v>119</v>
      </c>
      <c r="M105" s="172" t="s">
        <v>119</v>
      </c>
      <c r="N105" s="172"/>
      <c r="O105" s="226"/>
      <c r="P105" s="122"/>
      <c r="Q105" s="186">
        <f t="shared" si="30"/>
        <v>0</v>
      </c>
      <c r="R105" s="187">
        <f t="shared" si="31"/>
        <v>0</v>
      </c>
      <c r="S105" s="187">
        <f t="shared" si="32"/>
        <v>0</v>
      </c>
      <c r="T105" s="187">
        <f t="shared" si="33"/>
        <v>0</v>
      </c>
      <c r="U105" s="187">
        <f t="shared" si="34"/>
        <v>0</v>
      </c>
      <c r="V105" s="188">
        <f t="shared" si="35"/>
        <v>0</v>
      </c>
      <c r="W105" s="180"/>
      <c r="X105" s="186">
        <f t="shared" si="36"/>
        <v>0</v>
      </c>
      <c r="Y105" s="187">
        <f t="shared" si="37"/>
        <v>0</v>
      </c>
      <c r="Z105" s="187">
        <f t="shared" si="38"/>
        <v>0</v>
      </c>
      <c r="AA105" s="187">
        <f t="shared" si="39"/>
        <v>0</v>
      </c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</row>
    <row r="106" spans="1:229" s="6" customFormat="1" ht="13">
      <c r="A106" s="2"/>
      <c r="B106" s="131" t="s">
        <v>116</v>
      </c>
      <c r="C106" s="167"/>
      <c r="D106" s="167"/>
      <c r="E106" s="131" t="s">
        <v>117</v>
      </c>
      <c r="F106" s="168"/>
      <c r="G106" s="122"/>
      <c r="H106" s="169" t="s">
        <v>118</v>
      </c>
      <c r="I106" s="170"/>
      <c r="J106" s="122"/>
      <c r="K106" s="171" t="s">
        <v>118</v>
      </c>
      <c r="L106" s="172" t="s">
        <v>119</v>
      </c>
      <c r="M106" s="172" t="s">
        <v>119</v>
      </c>
      <c r="N106" s="172"/>
      <c r="O106" s="226"/>
      <c r="P106" s="122"/>
      <c r="Q106" s="186">
        <f t="shared" si="30"/>
        <v>0</v>
      </c>
      <c r="R106" s="187">
        <f t="shared" si="31"/>
        <v>0</v>
      </c>
      <c r="S106" s="187">
        <f t="shared" si="32"/>
        <v>0</v>
      </c>
      <c r="T106" s="187">
        <f t="shared" si="33"/>
        <v>0</v>
      </c>
      <c r="U106" s="187">
        <f t="shared" si="34"/>
        <v>0</v>
      </c>
      <c r="V106" s="188">
        <f t="shared" si="35"/>
        <v>0</v>
      </c>
      <c r="W106" s="180"/>
      <c r="X106" s="186">
        <f t="shared" si="36"/>
        <v>0</v>
      </c>
      <c r="Y106" s="187">
        <f t="shared" si="37"/>
        <v>0</v>
      </c>
      <c r="Z106" s="187">
        <f t="shared" si="38"/>
        <v>0</v>
      </c>
      <c r="AA106" s="187">
        <f t="shared" si="39"/>
        <v>0</v>
      </c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</row>
    <row r="107" spans="1:229" s="6" customFormat="1" ht="13">
      <c r="A107" s="2"/>
      <c r="B107" s="131" t="s">
        <v>116</v>
      </c>
      <c r="C107" s="167"/>
      <c r="D107" s="167"/>
      <c r="E107" s="131" t="s">
        <v>117</v>
      </c>
      <c r="F107" s="168"/>
      <c r="G107" s="122"/>
      <c r="H107" s="169" t="s">
        <v>118</v>
      </c>
      <c r="I107" s="170"/>
      <c r="J107" s="122"/>
      <c r="K107" s="171" t="s">
        <v>118</v>
      </c>
      <c r="L107" s="172" t="s">
        <v>119</v>
      </c>
      <c r="M107" s="172" t="s">
        <v>119</v>
      </c>
      <c r="N107" s="172"/>
      <c r="O107" s="226"/>
      <c r="P107" s="122"/>
      <c r="Q107" s="186">
        <f t="shared" si="30"/>
        <v>0</v>
      </c>
      <c r="R107" s="187">
        <f t="shared" si="31"/>
        <v>0</v>
      </c>
      <c r="S107" s="187">
        <f t="shared" si="32"/>
        <v>0</v>
      </c>
      <c r="T107" s="187">
        <f t="shared" si="33"/>
        <v>0</v>
      </c>
      <c r="U107" s="187">
        <f t="shared" si="34"/>
        <v>0</v>
      </c>
      <c r="V107" s="188">
        <f t="shared" si="35"/>
        <v>0</v>
      </c>
      <c r="W107" s="180"/>
      <c r="X107" s="186">
        <f t="shared" si="36"/>
        <v>0</v>
      </c>
      <c r="Y107" s="187">
        <f t="shared" si="37"/>
        <v>0</v>
      </c>
      <c r="Z107" s="187">
        <f t="shared" si="38"/>
        <v>0</v>
      </c>
      <c r="AA107" s="187">
        <f t="shared" si="39"/>
        <v>0</v>
      </c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</row>
    <row r="108" spans="1:229" s="6" customFormat="1" ht="13">
      <c r="A108" s="2"/>
      <c r="B108" s="131" t="s">
        <v>116</v>
      </c>
      <c r="C108" s="167"/>
      <c r="D108" s="167"/>
      <c r="E108" s="131" t="s">
        <v>117</v>
      </c>
      <c r="F108" s="168"/>
      <c r="G108" s="122"/>
      <c r="H108" s="169" t="s">
        <v>118</v>
      </c>
      <c r="I108" s="170"/>
      <c r="J108" s="122"/>
      <c r="K108" s="171" t="s">
        <v>118</v>
      </c>
      <c r="L108" s="172" t="s">
        <v>119</v>
      </c>
      <c r="M108" s="172" t="s">
        <v>119</v>
      </c>
      <c r="N108" s="172"/>
      <c r="O108" s="226"/>
      <c r="P108" s="122"/>
      <c r="Q108" s="186">
        <f t="shared" si="30"/>
        <v>0</v>
      </c>
      <c r="R108" s="187">
        <f t="shared" si="31"/>
        <v>0</v>
      </c>
      <c r="S108" s="187">
        <f t="shared" si="32"/>
        <v>0</v>
      </c>
      <c r="T108" s="187">
        <f t="shared" si="33"/>
        <v>0</v>
      </c>
      <c r="U108" s="187">
        <f t="shared" si="34"/>
        <v>0</v>
      </c>
      <c r="V108" s="188">
        <f t="shared" si="35"/>
        <v>0</v>
      </c>
      <c r="W108" s="180"/>
      <c r="X108" s="186">
        <f t="shared" si="36"/>
        <v>0</v>
      </c>
      <c r="Y108" s="187">
        <f t="shared" si="37"/>
        <v>0</v>
      </c>
      <c r="Z108" s="187">
        <f t="shared" si="38"/>
        <v>0</v>
      </c>
      <c r="AA108" s="187">
        <f t="shared" si="39"/>
        <v>0</v>
      </c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</row>
    <row r="109" spans="1:229" s="6" customFormat="1" ht="13">
      <c r="A109" s="2"/>
      <c r="B109" s="131" t="s">
        <v>116</v>
      </c>
      <c r="C109" s="167"/>
      <c r="D109" s="167"/>
      <c r="E109" s="131" t="s">
        <v>117</v>
      </c>
      <c r="F109" s="168"/>
      <c r="G109" s="122"/>
      <c r="H109" s="169" t="s">
        <v>118</v>
      </c>
      <c r="I109" s="170"/>
      <c r="J109" s="122"/>
      <c r="K109" s="171" t="s">
        <v>118</v>
      </c>
      <c r="L109" s="172" t="s">
        <v>119</v>
      </c>
      <c r="M109" s="172" t="s">
        <v>119</v>
      </c>
      <c r="N109" s="172"/>
      <c r="O109" s="226"/>
      <c r="P109" s="122"/>
      <c r="Q109" s="186">
        <f t="shared" si="30"/>
        <v>0</v>
      </c>
      <c r="R109" s="187">
        <f t="shared" si="31"/>
        <v>0</v>
      </c>
      <c r="S109" s="187">
        <f t="shared" si="32"/>
        <v>0</v>
      </c>
      <c r="T109" s="187">
        <f t="shared" si="33"/>
        <v>0</v>
      </c>
      <c r="U109" s="187">
        <f t="shared" si="34"/>
        <v>0</v>
      </c>
      <c r="V109" s="188">
        <f t="shared" si="35"/>
        <v>0</v>
      </c>
      <c r="W109" s="180"/>
      <c r="X109" s="186">
        <f t="shared" si="36"/>
        <v>0</v>
      </c>
      <c r="Y109" s="187">
        <f t="shared" si="37"/>
        <v>0</v>
      </c>
      <c r="Z109" s="187">
        <f t="shared" si="38"/>
        <v>0</v>
      </c>
      <c r="AA109" s="187">
        <f t="shared" si="39"/>
        <v>0</v>
      </c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</row>
    <row r="110" spans="1:229" s="6" customFormat="1" ht="13">
      <c r="A110" s="2"/>
      <c r="B110" s="131" t="s">
        <v>116</v>
      </c>
      <c r="C110" s="167"/>
      <c r="D110" s="167"/>
      <c r="E110" s="131" t="s">
        <v>117</v>
      </c>
      <c r="F110" s="168"/>
      <c r="G110" s="122"/>
      <c r="H110" s="169" t="s">
        <v>118</v>
      </c>
      <c r="I110" s="170"/>
      <c r="J110" s="122"/>
      <c r="K110" s="171" t="s">
        <v>118</v>
      </c>
      <c r="L110" s="172" t="s">
        <v>119</v>
      </c>
      <c r="M110" s="172" t="s">
        <v>119</v>
      </c>
      <c r="N110" s="172"/>
      <c r="O110" s="226"/>
      <c r="P110" s="122"/>
      <c r="Q110" s="186">
        <f t="shared" si="30"/>
        <v>0</v>
      </c>
      <c r="R110" s="187">
        <f t="shared" si="31"/>
        <v>0</v>
      </c>
      <c r="S110" s="187">
        <f t="shared" si="32"/>
        <v>0</v>
      </c>
      <c r="T110" s="187">
        <f t="shared" si="33"/>
        <v>0</v>
      </c>
      <c r="U110" s="187">
        <f t="shared" si="34"/>
        <v>0</v>
      </c>
      <c r="V110" s="188">
        <f t="shared" si="35"/>
        <v>0</v>
      </c>
      <c r="W110" s="180"/>
      <c r="X110" s="186">
        <f t="shared" si="36"/>
        <v>0</v>
      </c>
      <c r="Y110" s="187">
        <f t="shared" si="37"/>
        <v>0</v>
      </c>
      <c r="Z110" s="187">
        <f t="shared" si="38"/>
        <v>0</v>
      </c>
      <c r="AA110" s="187">
        <f t="shared" si="39"/>
        <v>0</v>
      </c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</row>
    <row r="111" spans="1:229" s="6" customFormat="1" ht="13">
      <c r="A111" s="2"/>
      <c r="B111" s="131" t="s">
        <v>116</v>
      </c>
      <c r="C111" s="167"/>
      <c r="D111" s="167"/>
      <c r="E111" s="131" t="s">
        <v>117</v>
      </c>
      <c r="F111" s="168"/>
      <c r="G111" s="122"/>
      <c r="H111" s="169" t="s">
        <v>118</v>
      </c>
      <c r="I111" s="170"/>
      <c r="J111" s="122"/>
      <c r="K111" s="171" t="s">
        <v>118</v>
      </c>
      <c r="L111" s="172" t="s">
        <v>119</v>
      </c>
      <c r="M111" s="172" t="s">
        <v>119</v>
      </c>
      <c r="N111" s="172"/>
      <c r="O111" s="226"/>
      <c r="P111" s="122"/>
      <c r="Q111" s="186">
        <f t="shared" si="30"/>
        <v>0</v>
      </c>
      <c r="R111" s="187">
        <f t="shared" si="31"/>
        <v>0</v>
      </c>
      <c r="S111" s="187">
        <f t="shared" si="32"/>
        <v>0</v>
      </c>
      <c r="T111" s="187">
        <f t="shared" si="33"/>
        <v>0</v>
      </c>
      <c r="U111" s="187">
        <f t="shared" si="34"/>
        <v>0</v>
      </c>
      <c r="V111" s="188">
        <f t="shared" si="35"/>
        <v>0</v>
      </c>
      <c r="W111" s="180"/>
      <c r="X111" s="186">
        <f t="shared" si="36"/>
        <v>0</v>
      </c>
      <c r="Y111" s="187">
        <f t="shared" si="37"/>
        <v>0</v>
      </c>
      <c r="Z111" s="187">
        <f t="shared" si="38"/>
        <v>0</v>
      </c>
      <c r="AA111" s="187">
        <f t="shared" si="39"/>
        <v>0</v>
      </c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</row>
    <row r="112" spans="1:229" s="6" customFormat="1" ht="13">
      <c r="A112" s="2"/>
      <c r="B112" s="131" t="s">
        <v>116</v>
      </c>
      <c r="C112" s="167"/>
      <c r="D112" s="167"/>
      <c r="E112" s="131" t="s">
        <v>117</v>
      </c>
      <c r="F112" s="168"/>
      <c r="G112" s="122"/>
      <c r="H112" s="169" t="s">
        <v>118</v>
      </c>
      <c r="I112" s="170"/>
      <c r="J112" s="122"/>
      <c r="K112" s="171" t="s">
        <v>118</v>
      </c>
      <c r="L112" s="172" t="s">
        <v>119</v>
      </c>
      <c r="M112" s="172" t="s">
        <v>119</v>
      </c>
      <c r="N112" s="172"/>
      <c r="O112" s="226"/>
      <c r="P112" s="122"/>
      <c r="Q112" s="186">
        <f t="shared" si="30"/>
        <v>0</v>
      </c>
      <c r="R112" s="187">
        <f t="shared" si="31"/>
        <v>0</v>
      </c>
      <c r="S112" s="187">
        <f t="shared" si="32"/>
        <v>0</v>
      </c>
      <c r="T112" s="187">
        <f t="shared" si="33"/>
        <v>0</v>
      </c>
      <c r="U112" s="187">
        <f t="shared" si="34"/>
        <v>0</v>
      </c>
      <c r="V112" s="188">
        <f t="shared" si="35"/>
        <v>0</v>
      </c>
      <c r="W112" s="180"/>
      <c r="X112" s="186">
        <f t="shared" si="36"/>
        <v>0</v>
      </c>
      <c r="Y112" s="187">
        <f t="shared" si="37"/>
        <v>0</v>
      </c>
      <c r="Z112" s="187">
        <f t="shared" si="38"/>
        <v>0</v>
      </c>
      <c r="AA112" s="187">
        <f t="shared" si="39"/>
        <v>0</v>
      </c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</row>
    <row r="113" spans="1:229" s="6" customFormat="1" ht="13">
      <c r="A113" s="2"/>
      <c r="B113" s="131" t="s">
        <v>116</v>
      </c>
      <c r="C113" s="167"/>
      <c r="D113" s="167"/>
      <c r="E113" s="131" t="s">
        <v>117</v>
      </c>
      <c r="F113" s="168"/>
      <c r="G113" s="122"/>
      <c r="H113" s="169" t="s">
        <v>118</v>
      </c>
      <c r="I113" s="170"/>
      <c r="J113" s="122"/>
      <c r="K113" s="171" t="s">
        <v>118</v>
      </c>
      <c r="L113" s="172" t="s">
        <v>119</v>
      </c>
      <c r="M113" s="172" t="s">
        <v>119</v>
      </c>
      <c r="N113" s="172"/>
      <c r="O113" s="226"/>
      <c r="P113" s="122"/>
      <c r="Q113" s="186">
        <f t="shared" si="30"/>
        <v>0</v>
      </c>
      <c r="R113" s="187">
        <f t="shared" si="31"/>
        <v>0</v>
      </c>
      <c r="S113" s="187">
        <f t="shared" si="32"/>
        <v>0</v>
      </c>
      <c r="T113" s="187">
        <f t="shared" si="33"/>
        <v>0</v>
      </c>
      <c r="U113" s="187">
        <f t="shared" si="34"/>
        <v>0</v>
      </c>
      <c r="V113" s="188">
        <f t="shared" si="35"/>
        <v>0</v>
      </c>
      <c r="W113" s="180"/>
      <c r="X113" s="186">
        <f t="shared" si="36"/>
        <v>0</v>
      </c>
      <c r="Y113" s="187">
        <f t="shared" si="37"/>
        <v>0</v>
      </c>
      <c r="Z113" s="187">
        <f t="shared" si="38"/>
        <v>0</v>
      </c>
      <c r="AA113" s="187">
        <f t="shared" si="39"/>
        <v>0</v>
      </c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</row>
    <row r="114" spans="1:229" s="6" customFormat="1" ht="13">
      <c r="A114" s="2"/>
      <c r="B114" s="131" t="s">
        <v>116</v>
      </c>
      <c r="C114" s="167"/>
      <c r="D114" s="167"/>
      <c r="E114" s="131" t="s">
        <v>117</v>
      </c>
      <c r="F114" s="168"/>
      <c r="G114" s="122"/>
      <c r="H114" s="169" t="s">
        <v>118</v>
      </c>
      <c r="I114" s="170"/>
      <c r="J114" s="122"/>
      <c r="K114" s="171" t="s">
        <v>118</v>
      </c>
      <c r="L114" s="172" t="s">
        <v>119</v>
      </c>
      <c r="M114" s="172" t="s">
        <v>119</v>
      </c>
      <c r="N114" s="172"/>
      <c r="O114" s="226"/>
      <c r="P114" s="122"/>
      <c r="Q114" s="186">
        <f t="shared" si="30"/>
        <v>0</v>
      </c>
      <c r="R114" s="187">
        <f t="shared" si="31"/>
        <v>0</v>
      </c>
      <c r="S114" s="187">
        <f t="shared" si="32"/>
        <v>0</v>
      </c>
      <c r="T114" s="187">
        <f t="shared" si="33"/>
        <v>0</v>
      </c>
      <c r="U114" s="187">
        <f t="shared" si="34"/>
        <v>0</v>
      </c>
      <c r="V114" s="188">
        <f t="shared" si="35"/>
        <v>0</v>
      </c>
      <c r="W114" s="180"/>
      <c r="X114" s="186">
        <f t="shared" si="36"/>
        <v>0</v>
      </c>
      <c r="Y114" s="187">
        <f t="shared" si="37"/>
        <v>0</v>
      </c>
      <c r="Z114" s="187">
        <f t="shared" si="38"/>
        <v>0</v>
      </c>
      <c r="AA114" s="187">
        <f t="shared" si="39"/>
        <v>0</v>
      </c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</row>
    <row r="115" spans="1:229" s="6" customFormat="1" ht="13">
      <c r="A115" s="2"/>
      <c r="B115" s="131" t="s">
        <v>116</v>
      </c>
      <c r="C115" s="167"/>
      <c r="D115" s="167"/>
      <c r="E115" s="131" t="s">
        <v>117</v>
      </c>
      <c r="F115" s="168"/>
      <c r="G115" s="122"/>
      <c r="H115" s="169" t="s">
        <v>118</v>
      </c>
      <c r="I115" s="170"/>
      <c r="J115" s="122"/>
      <c r="K115" s="171" t="s">
        <v>118</v>
      </c>
      <c r="L115" s="172" t="s">
        <v>119</v>
      </c>
      <c r="M115" s="172" t="s">
        <v>119</v>
      </c>
      <c r="N115" s="172"/>
      <c r="O115" s="226"/>
      <c r="P115" s="122"/>
      <c r="Q115" s="186">
        <f t="shared" si="30"/>
        <v>0</v>
      </c>
      <c r="R115" s="187">
        <f t="shared" si="31"/>
        <v>0</v>
      </c>
      <c r="S115" s="187">
        <f t="shared" si="32"/>
        <v>0</v>
      </c>
      <c r="T115" s="187">
        <f t="shared" si="33"/>
        <v>0</v>
      </c>
      <c r="U115" s="187">
        <f t="shared" si="34"/>
        <v>0</v>
      </c>
      <c r="V115" s="188">
        <f t="shared" si="35"/>
        <v>0</v>
      </c>
      <c r="W115" s="180"/>
      <c r="X115" s="186">
        <f t="shared" si="36"/>
        <v>0</v>
      </c>
      <c r="Y115" s="187">
        <f t="shared" si="37"/>
        <v>0</v>
      </c>
      <c r="Z115" s="187">
        <f t="shared" si="38"/>
        <v>0</v>
      </c>
      <c r="AA115" s="187">
        <f t="shared" si="39"/>
        <v>0</v>
      </c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</row>
    <row r="116" spans="1:229" s="6" customFormat="1" ht="13">
      <c r="A116" s="2"/>
      <c r="B116" s="131" t="s">
        <v>116</v>
      </c>
      <c r="C116" s="167"/>
      <c r="D116" s="167"/>
      <c r="E116" s="131" t="s">
        <v>117</v>
      </c>
      <c r="F116" s="168"/>
      <c r="G116" s="122"/>
      <c r="H116" s="169" t="s">
        <v>118</v>
      </c>
      <c r="I116" s="170"/>
      <c r="J116" s="122"/>
      <c r="K116" s="171" t="s">
        <v>118</v>
      </c>
      <c r="L116" s="172" t="s">
        <v>119</v>
      </c>
      <c r="M116" s="172" t="s">
        <v>119</v>
      </c>
      <c r="N116" s="172"/>
      <c r="O116" s="226"/>
      <c r="P116" s="122"/>
      <c r="Q116" s="186">
        <f t="shared" si="30"/>
        <v>0</v>
      </c>
      <c r="R116" s="187">
        <f t="shared" si="31"/>
        <v>0</v>
      </c>
      <c r="S116" s="187">
        <f t="shared" si="32"/>
        <v>0</v>
      </c>
      <c r="T116" s="187">
        <f t="shared" si="33"/>
        <v>0</v>
      </c>
      <c r="U116" s="187">
        <f t="shared" si="34"/>
        <v>0</v>
      </c>
      <c r="V116" s="188">
        <f t="shared" si="35"/>
        <v>0</v>
      </c>
      <c r="W116" s="180"/>
      <c r="X116" s="186">
        <f t="shared" si="36"/>
        <v>0</v>
      </c>
      <c r="Y116" s="187">
        <f t="shared" si="37"/>
        <v>0</v>
      </c>
      <c r="Z116" s="187">
        <f t="shared" si="38"/>
        <v>0</v>
      </c>
      <c r="AA116" s="187">
        <f t="shared" si="39"/>
        <v>0</v>
      </c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</row>
    <row r="117" spans="1:229" s="6" customFormat="1" ht="13">
      <c r="A117" s="2"/>
      <c r="B117" s="131" t="s">
        <v>116</v>
      </c>
      <c r="C117" s="167"/>
      <c r="D117" s="167"/>
      <c r="E117" s="131" t="s">
        <v>117</v>
      </c>
      <c r="F117" s="168"/>
      <c r="G117" s="122"/>
      <c r="H117" s="169" t="s">
        <v>118</v>
      </c>
      <c r="I117" s="170"/>
      <c r="J117" s="122"/>
      <c r="K117" s="171" t="s">
        <v>118</v>
      </c>
      <c r="L117" s="172" t="s">
        <v>119</v>
      </c>
      <c r="M117" s="172" t="s">
        <v>119</v>
      </c>
      <c r="N117" s="172"/>
      <c r="O117" s="226"/>
      <c r="P117" s="122"/>
      <c r="Q117" s="186">
        <f t="shared" si="30"/>
        <v>0</v>
      </c>
      <c r="R117" s="187">
        <f t="shared" si="31"/>
        <v>0</v>
      </c>
      <c r="S117" s="187">
        <f t="shared" si="32"/>
        <v>0</v>
      </c>
      <c r="T117" s="187">
        <f t="shared" si="33"/>
        <v>0</v>
      </c>
      <c r="U117" s="187">
        <f t="shared" si="34"/>
        <v>0</v>
      </c>
      <c r="V117" s="188">
        <f t="shared" si="35"/>
        <v>0</v>
      </c>
      <c r="W117" s="180"/>
      <c r="X117" s="186">
        <f t="shared" si="36"/>
        <v>0</v>
      </c>
      <c r="Y117" s="187">
        <f t="shared" si="37"/>
        <v>0</v>
      </c>
      <c r="Z117" s="187">
        <f t="shared" si="38"/>
        <v>0</v>
      </c>
      <c r="AA117" s="187">
        <f t="shared" si="39"/>
        <v>0</v>
      </c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</row>
    <row r="118" spans="1:229" s="6" customFormat="1" ht="13">
      <c r="A118" s="2"/>
      <c r="B118" s="131" t="s">
        <v>116</v>
      </c>
      <c r="C118" s="167"/>
      <c r="D118" s="167"/>
      <c r="E118" s="131" t="s">
        <v>117</v>
      </c>
      <c r="F118" s="168"/>
      <c r="G118" s="122"/>
      <c r="H118" s="169" t="s">
        <v>118</v>
      </c>
      <c r="I118" s="170"/>
      <c r="J118" s="122"/>
      <c r="K118" s="171" t="s">
        <v>118</v>
      </c>
      <c r="L118" s="172" t="s">
        <v>119</v>
      </c>
      <c r="M118" s="172" t="s">
        <v>119</v>
      </c>
      <c r="N118" s="172"/>
      <c r="O118" s="226"/>
      <c r="P118" s="122"/>
      <c r="Q118" s="186">
        <f t="shared" si="30"/>
        <v>0</v>
      </c>
      <c r="R118" s="187">
        <f t="shared" si="31"/>
        <v>0</v>
      </c>
      <c r="S118" s="187">
        <f t="shared" si="32"/>
        <v>0</v>
      </c>
      <c r="T118" s="187">
        <f t="shared" si="33"/>
        <v>0</v>
      </c>
      <c r="U118" s="187">
        <f t="shared" si="34"/>
        <v>0</v>
      </c>
      <c r="V118" s="188">
        <f t="shared" si="35"/>
        <v>0</v>
      </c>
      <c r="W118" s="180"/>
      <c r="X118" s="186">
        <f t="shared" si="36"/>
        <v>0</v>
      </c>
      <c r="Y118" s="187">
        <f t="shared" si="37"/>
        <v>0</v>
      </c>
      <c r="Z118" s="187">
        <f t="shared" si="38"/>
        <v>0</v>
      </c>
      <c r="AA118" s="187">
        <f t="shared" si="39"/>
        <v>0</v>
      </c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</row>
    <row r="119" spans="1:229" s="6" customFormat="1" ht="13">
      <c r="A119" s="2"/>
      <c r="B119" s="131" t="s">
        <v>116</v>
      </c>
      <c r="C119" s="167"/>
      <c r="D119" s="167"/>
      <c r="E119" s="131" t="s">
        <v>117</v>
      </c>
      <c r="F119" s="168"/>
      <c r="G119" s="122"/>
      <c r="H119" s="169" t="s">
        <v>118</v>
      </c>
      <c r="I119" s="170"/>
      <c r="J119" s="122"/>
      <c r="K119" s="171" t="s">
        <v>118</v>
      </c>
      <c r="L119" s="172" t="s">
        <v>119</v>
      </c>
      <c r="M119" s="172" t="s">
        <v>119</v>
      </c>
      <c r="N119" s="172"/>
      <c r="O119" s="226"/>
      <c r="P119" s="122"/>
      <c r="Q119" s="186">
        <f t="shared" si="30"/>
        <v>0</v>
      </c>
      <c r="R119" s="187">
        <f t="shared" si="31"/>
        <v>0</v>
      </c>
      <c r="S119" s="187">
        <f t="shared" si="32"/>
        <v>0</v>
      </c>
      <c r="T119" s="187">
        <f t="shared" si="33"/>
        <v>0</v>
      </c>
      <c r="U119" s="187">
        <f t="shared" si="34"/>
        <v>0</v>
      </c>
      <c r="V119" s="188">
        <f t="shared" si="35"/>
        <v>0</v>
      </c>
      <c r="W119" s="180"/>
      <c r="X119" s="186">
        <f t="shared" si="36"/>
        <v>0</v>
      </c>
      <c r="Y119" s="187">
        <f t="shared" si="37"/>
        <v>0</v>
      </c>
      <c r="Z119" s="187">
        <f t="shared" si="38"/>
        <v>0</v>
      </c>
      <c r="AA119" s="187">
        <f t="shared" si="39"/>
        <v>0</v>
      </c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</row>
    <row r="120" spans="1:229" s="6" customFormat="1" ht="13">
      <c r="A120" s="2"/>
      <c r="B120" s="131" t="s">
        <v>116</v>
      </c>
      <c r="C120" s="167"/>
      <c r="D120" s="167"/>
      <c r="E120" s="131" t="s">
        <v>117</v>
      </c>
      <c r="F120" s="168"/>
      <c r="G120" s="122"/>
      <c r="H120" s="169" t="s">
        <v>118</v>
      </c>
      <c r="I120" s="170"/>
      <c r="J120" s="122"/>
      <c r="K120" s="171" t="s">
        <v>118</v>
      </c>
      <c r="L120" s="172" t="s">
        <v>119</v>
      </c>
      <c r="M120" s="172" t="s">
        <v>119</v>
      </c>
      <c r="N120" s="172"/>
      <c r="O120" s="226"/>
      <c r="P120" s="122"/>
      <c r="Q120" s="186">
        <f t="shared" si="30"/>
        <v>0</v>
      </c>
      <c r="R120" s="187">
        <f t="shared" si="31"/>
        <v>0</v>
      </c>
      <c r="S120" s="187">
        <f t="shared" si="32"/>
        <v>0</v>
      </c>
      <c r="T120" s="187">
        <f t="shared" si="33"/>
        <v>0</v>
      </c>
      <c r="U120" s="187">
        <f t="shared" si="34"/>
        <v>0</v>
      </c>
      <c r="V120" s="188">
        <f t="shared" si="35"/>
        <v>0</v>
      </c>
      <c r="W120" s="180"/>
      <c r="X120" s="186">
        <f t="shared" si="36"/>
        <v>0</v>
      </c>
      <c r="Y120" s="187">
        <f t="shared" si="37"/>
        <v>0</v>
      </c>
      <c r="Z120" s="187">
        <f t="shared" si="38"/>
        <v>0</v>
      </c>
      <c r="AA120" s="187">
        <f t="shared" si="39"/>
        <v>0</v>
      </c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</row>
    <row r="121" spans="1:229" s="6" customFormat="1" ht="13">
      <c r="A121" s="2"/>
      <c r="B121" s="131" t="s">
        <v>116</v>
      </c>
      <c r="C121" s="167"/>
      <c r="D121" s="167"/>
      <c r="E121" s="131" t="s">
        <v>117</v>
      </c>
      <c r="F121" s="168"/>
      <c r="G121" s="122"/>
      <c r="H121" s="169" t="s">
        <v>118</v>
      </c>
      <c r="I121" s="170"/>
      <c r="J121" s="122"/>
      <c r="K121" s="171" t="s">
        <v>118</v>
      </c>
      <c r="L121" s="172" t="s">
        <v>119</v>
      </c>
      <c r="M121" s="172" t="s">
        <v>119</v>
      </c>
      <c r="N121" s="172"/>
      <c r="O121" s="226"/>
      <c r="P121" s="122"/>
      <c r="Q121" s="186">
        <f t="shared" si="30"/>
        <v>0</v>
      </c>
      <c r="R121" s="187">
        <f t="shared" si="31"/>
        <v>0</v>
      </c>
      <c r="S121" s="187">
        <f t="shared" si="32"/>
        <v>0</v>
      </c>
      <c r="T121" s="187">
        <f t="shared" si="33"/>
        <v>0</v>
      </c>
      <c r="U121" s="187">
        <f t="shared" si="34"/>
        <v>0</v>
      </c>
      <c r="V121" s="188">
        <f t="shared" si="35"/>
        <v>0</v>
      </c>
      <c r="W121" s="180"/>
      <c r="X121" s="186">
        <f t="shared" si="36"/>
        <v>0</v>
      </c>
      <c r="Y121" s="187">
        <f t="shared" si="37"/>
        <v>0</v>
      </c>
      <c r="Z121" s="187">
        <f t="shared" si="38"/>
        <v>0</v>
      </c>
      <c r="AA121" s="187">
        <f t="shared" si="39"/>
        <v>0</v>
      </c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</row>
    <row r="122" spans="1:229" s="6" customFormat="1" ht="13">
      <c r="A122" s="2"/>
      <c r="B122" s="131" t="s">
        <v>116</v>
      </c>
      <c r="C122" s="167"/>
      <c r="D122" s="167"/>
      <c r="E122" s="131" t="s">
        <v>117</v>
      </c>
      <c r="F122" s="168"/>
      <c r="G122" s="122"/>
      <c r="H122" s="169" t="s">
        <v>118</v>
      </c>
      <c r="I122" s="170"/>
      <c r="J122" s="122"/>
      <c r="K122" s="171" t="s">
        <v>118</v>
      </c>
      <c r="L122" s="172" t="s">
        <v>119</v>
      </c>
      <c r="M122" s="172" t="s">
        <v>119</v>
      </c>
      <c r="N122" s="172"/>
      <c r="O122" s="226"/>
      <c r="P122" s="122"/>
      <c r="Q122" s="186">
        <f t="shared" si="30"/>
        <v>0</v>
      </c>
      <c r="R122" s="187">
        <f t="shared" si="31"/>
        <v>0</v>
      </c>
      <c r="S122" s="187">
        <f t="shared" si="32"/>
        <v>0</v>
      </c>
      <c r="T122" s="187">
        <f t="shared" si="33"/>
        <v>0</v>
      </c>
      <c r="U122" s="187">
        <f t="shared" si="34"/>
        <v>0</v>
      </c>
      <c r="V122" s="188">
        <f t="shared" si="35"/>
        <v>0</v>
      </c>
      <c r="W122" s="180"/>
      <c r="X122" s="186">
        <f t="shared" si="36"/>
        <v>0</v>
      </c>
      <c r="Y122" s="187">
        <f t="shared" si="37"/>
        <v>0</v>
      </c>
      <c r="Z122" s="187">
        <f t="shared" si="38"/>
        <v>0</v>
      </c>
      <c r="AA122" s="187">
        <f t="shared" si="39"/>
        <v>0</v>
      </c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</row>
    <row r="123" spans="1:229" s="6" customFormat="1" ht="13">
      <c r="A123" s="2"/>
      <c r="B123" s="131" t="s">
        <v>116</v>
      </c>
      <c r="C123" s="167"/>
      <c r="D123" s="167"/>
      <c r="E123" s="131" t="s">
        <v>117</v>
      </c>
      <c r="F123" s="168"/>
      <c r="G123" s="122"/>
      <c r="H123" s="169" t="s">
        <v>118</v>
      </c>
      <c r="I123" s="170"/>
      <c r="J123" s="122"/>
      <c r="K123" s="171" t="s">
        <v>118</v>
      </c>
      <c r="L123" s="172" t="s">
        <v>119</v>
      </c>
      <c r="M123" s="172" t="s">
        <v>119</v>
      </c>
      <c r="N123" s="172"/>
      <c r="O123" s="226"/>
      <c r="P123" s="122"/>
      <c r="Q123" s="186">
        <f t="shared" si="30"/>
        <v>0</v>
      </c>
      <c r="R123" s="187">
        <f t="shared" si="31"/>
        <v>0</v>
      </c>
      <c r="S123" s="187">
        <f t="shared" si="32"/>
        <v>0</v>
      </c>
      <c r="T123" s="187">
        <f t="shared" si="33"/>
        <v>0</v>
      </c>
      <c r="U123" s="187">
        <f t="shared" si="34"/>
        <v>0</v>
      </c>
      <c r="V123" s="188">
        <f t="shared" si="35"/>
        <v>0</v>
      </c>
      <c r="W123" s="180"/>
      <c r="X123" s="186">
        <f t="shared" si="36"/>
        <v>0</v>
      </c>
      <c r="Y123" s="187">
        <f t="shared" si="37"/>
        <v>0</v>
      </c>
      <c r="Z123" s="187">
        <f t="shared" si="38"/>
        <v>0</v>
      </c>
      <c r="AA123" s="187">
        <f t="shared" si="39"/>
        <v>0</v>
      </c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</row>
    <row r="124" spans="1:229" s="6" customFormat="1" ht="13">
      <c r="A124" s="2"/>
      <c r="B124" s="131" t="s">
        <v>116</v>
      </c>
      <c r="C124" s="167"/>
      <c r="D124" s="167"/>
      <c r="E124" s="131" t="s">
        <v>117</v>
      </c>
      <c r="F124" s="168"/>
      <c r="G124" s="122"/>
      <c r="H124" s="169" t="s">
        <v>118</v>
      </c>
      <c r="I124" s="170"/>
      <c r="J124" s="122"/>
      <c r="K124" s="171" t="s">
        <v>118</v>
      </c>
      <c r="L124" s="172" t="s">
        <v>119</v>
      </c>
      <c r="M124" s="172" t="s">
        <v>119</v>
      </c>
      <c r="N124" s="172"/>
      <c r="O124" s="226"/>
      <c r="P124" s="122"/>
      <c r="Q124" s="186">
        <f t="shared" si="30"/>
        <v>0</v>
      </c>
      <c r="R124" s="187">
        <f t="shared" si="31"/>
        <v>0</v>
      </c>
      <c r="S124" s="187">
        <f t="shared" si="32"/>
        <v>0</v>
      </c>
      <c r="T124" s="187">
        <f t="shared" si="33"/>
        <v>0</v>
      </c>
      <c r="U124" s="187">
        <f t="shared" si="34"/>
        <v>0</v>
      </c>
      <c r="V124" s="188">
        <f t="shared" si="35"/>
        <v>0</v>
      </c>
      <c r="W124" s="180"/>
      <c r="X124" s="186">
        <f t="shared" si="36"/>
        <v>0</v>
      </c>
      <c r="Y124" s="187">
        <f t="shared" si="37"/>
        <v>0</v>
      </c>
      <c r="Z124" s="187">
        <f t="shared" si="38"/>
        <v>0</v>
      </c>
      <c r="AA124" s="187">
        <f t="shared" si="39"/>
        <v>0</v>
      </c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</row>
    <row r="125" spans="1:229" s="6" customFormat="1" ht="13">
      <c r="A125" s="2"/>
      <c r="B125" s="131" t="s">
        <v>116</v>
      </c>
      <c r="C125" s="167"/>
      <c r="D125" s="167"/>
      <c r="E125" s="131" t="s">
        <v>117</v>
      </c>
      <c r="F125" s="168"/>
      <c r="G125" s="122"/>
      <c r="H125" s="169" t="s">
        <v>118</v>
      </c>
      <c r="I125" s="170"/>
      <c r="J125" s="122"/>
      <c r="K125" s="171" t="s">
        <v>118</v>
      </c>
      <c r="L125" s="172" t="s">
        <v>119</v>
      </c>
      <c r="M125" s="172" t="s">
        <v>119</v>
      </c>
      <c r="N125" s="172"/>
      <c r="O125" s="226"/>
      <c r="P125" s="122"/>
      <c r="Q125" s="186">
        <f t="shared" si="30"/>
        <v>0</v>
      </c>
      <c r="R125" s="187">
        <f t="shared" si="31"/>
        <v>0</v>
      </c>
      <c r="S125" s="187">
        <f t="shared" si="32"/>
        <v>0</v>
      </c>
      <c r="T125" s="187">
        <f t="shared" si="33"/>
        <v>0</v>
      </c>
      <c r="U125" s="187">
        <f t="shared" si="34"/>
        <v>0</v>
      </c>
      <c r="V125" s="188">
        <f t="shared" si="35"/>
        <v>0</v>
      </c>
      <c r="W125" s="180"/>
      <c r="X125" s="186">
        <f t="shared" si="36"/>
        <v>0</v>
      </c>
      <c r="Y125" s="187">
        <f t="shared" si="37"/>
        <v>0</v>
      </c>
      <c r="Z125" s="187">
        <f t="shared" si="38"/>
        <v>0</v>
      </c>
      <c r="AA125" s="187">
        <f t="shared" si="39"/>
        <v>0</v>
      </c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</row>
    <row r="126" spans="1:229" s="6" customFormat="1" ht="13">
      <c r="A126" s="2"/>
      <c r="B126" s="131" t="s">
        <v>116</v>
      </c>
      <c r="C126" s="167"/>
      <c r="D126" s="167"/>
      <c r="E126" s="131" t="s">
        <v>117</v>
      </c>
      <c r="F126" s="168"/>
      <c r="G126" s="122"/>
      <c r="H126" s="169" t="s">
        <v>118</v>
      </c>
      <c r="I126" s="170"/>
      <c r="J126" s="122"/>
      <c r="K126" s="171" t="s">
        <v>118</v>
      </c>
      <c r="L126" s="172" t="s">
        <v>119</v>
      </c>
      <c r="M126" s="172" t="s">
        <v>119</v>
      </c>
      <c r="N126" s="172"/>
      <c r="O126" s="226"/>
      <c r="P126" s="122"/>
      <c r="Q126" s="186">
        <f t="shared" si="30"/>
        <v>0</v>
      </c>
      <c r="R126" s="187">
        <f t="shared" si="31"/>
        <v>0</v>
      </c>
      <c r="S126" s="187">
        <f t="shared" si="32"/>
        <v>0</v>
      </c>
      <c r="T126" s="187">
        <f t="shared" si="33"/>
        <v>0</v>
      </c>
      <c r="U126" s="187">
        <f t="shared" si="34"/>
        <v>0</v>
      </c>
      <c r="V126" s="188">
        <f t="shared" si="35"/>
        <v>0</v>
      </c>
      <c r="W126" s="180"/>
      <c r="X126" s="186">
        <f t="shared" si="36"/>
        <v>0</v>
      </c>
      <c r="Y126" s="187">
        <f t="shared" si="37"/>
        <v>0</v>
      </c>
      <c r="Z126" s="187">
        <f t="shared" si="38"/>
        <v>0</v>
      </c>
      <c r="AA126" s="187">
        <f t="shared" si="39"/>
        <v>0</v>
      </c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</row>
    <row r="127" spans="1:229" s="6" customFormat="1" ht="13">
      <c r="A127" s="2"/>
      <c r="B127" s="131" t="s">
        <v>116</v>
      </c>
      <c r="C127" s="167"/>
      <c r="D127" s="167"/>
      <c r="E127" s="131" t="s">
        <v>117</v>
      </c>
      <c r="F127" s="168"/>
      <c r="G127" s="122"/>
      <c r="H127" s="169" t="s">
        <v>118</v>
      </c>
      <c r="I127" s="170"/>
      <c r="J127" s="122"/>
      <c r="K127" s="171" t="s">
        <v>118</v>
      </c>
      <c r="L127" s="172" t="s">
        <v>119</v>
      </c>
      <c r="M127" s="172" t="s">
        <v>119</v>
      </c>
      <c r="N127" s="172"/>
      <c r="O127" s="226"/>
      <c r="P127" s="122"/>
      <c r="Q127" s="186">
        <f t="shared" si="30"/>
        <v>0</v>
      </c>
      <c r="R127" s="187">
        <f t="shared" si="31"/>
        <v>0</v>
      </c>
      <c r="S127" s="187">
        <f t="shared" si="32"/>
        <v>0</v>
      </c>
      <c r="T127" s="187">
        <f t="shared" si="33"/>
        <v>0</v>
      </c>
      <c r="U127" s="187">
        <f t="shared" si="34"/>
        <v>0</v>
      </c>
      <c r="V127" s="188">
        <f t="shared" si="35"/>
        <v>0</v>
      </c>
      <c r="W127" s="180"/>
      <c r="X127" s="186">
        <f t="shared" si="36"/>
        <v>0</v>
      </c>
      <c r="Y127" s="187">
        <f t="shared" si="37"/>
        <v>0</v>
      </c>
      <c r="Z127" s="187">
        <f t="shared" si="38"/>
        <v>0</v>
      </c>
      <c r="AA127" s="187">
        <f t="shared" si="39"/>
        <v>0</v>
      </c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</row>
    <row r="128" spans="1:229" s="6" customFormat="1" ht="13">
      <c r="A128" s="2"/>
      <c r="B128" s="131" t="s">
        <v>116</v>
      </c>
      <c r="C128" s="167"/>
      <c r="D128" s="167"/>
      <c r="E128" s="131" t="s">
        <v>117</v>
      </c>
      <c r="F128" s="168"/>
      <c r="G128" s="122"/>
      <c r="H128" s="169" t="s">
        <v>118</v>
      </c>
      <c r="I128" s="170"/>
      <c r="J128" s="122"/>
      <c r="K128" s="171" t="s">
        <v>118</v>
      </c>
      <c r="L128" s="172" t="s">
        <v>119</v>
      </c>
      <c r="M128" s="172" t="s">
        <v>119</v>
      </c>
      <c r="N128" s="172"/>
      <c r="O128" s="226"/>
      <c r="P128" s="122"/>
      <c r="Q128" s="186">
        <f t="shared" si="30"/>
        <v>0</v>
      </c>
      <c r="R128" s="187">
        <f t="shared" si="31"/>
        <v>0</v>
      </c>
      <c r="S128" s="187">
        <f t="shared" si="32"/>
        <v>0</v>
      </c>
      <c r="T128" s="187">
        <f t="shared" si="33"/>
        <v>0</v>
      </c>
      <c r="U128" s="187">
        <f t="shared" si="34"/>
        <v>0</v>
      </c>
      <c r="V128" s="188">
        <f t="shared" si="35"/>
        <v>0</v>
      </c>
      <c r="W128" s="180"/>
      <c r="X128" s="186">
        <f t="shared" si="36"/>
        <v>0</v>
      </c>
      <c r="Y128" s="187">
        <f t="shared" si="37"/>
        <v>0</v>
      </c>
      <c r="Z128" s="187">
        <f t="shared" si="38"/>
        <v>0</v>
      </c>
      <c r="AA128" s="187">
        <f t="shared" si="39"/>
        <v>0</v>
      </c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</row>
    <row r="129" spans="1:229" s="6" customFormat="1" ht="13">
      <c r="A129" s="2"/>
      <c r="B129" s="131" t="s">
        <v>116</v>
      </c>
      <c r="C129" s="167"/>
      <c r="D129" s="167"/>
      <c r="E129" s="131" t="s">
        <v>117</v>
      </c>
      <c r="F129" s="168"/>
      <c r="G129" s="122"/>
      <c r="H129" s="169" t="s">
        <v>118</v>
      </c>
      <c r="I129" s="170"/>
      <c r="J129" s="122"/>
      <c r="K129" s="171" t="s">
        <v>118</v>
      </c>
      <c r="L129" s="172" t="s">
        <v>119</v>
      </c>
      <c r="M129" s="172" t="s">
        <v>119</v>
      </c>
      <c r="N129" s="172"/>
      <c r="O129" s="226"/>
      <c r="P129" s="122"/>
      <c r="Q129" s="186">
        <f t="shared" si="30"/>
        <v>0</v>
      </c>
      <c r="R129" s="187">
        <f t="shared" si="31"/>
        <v>0</v>
      </c>
      <c r="S129" s="187">
        <f t="shared" si="32"/>
        <v>0</v>
      </c>
      <c r="T129" s="187">
        <f t="shared" si="33"/>
        <v>0</v>
      </c>
      <c r="U129" s="187">
        <f t="shared" si="34"/>
        <v>0</v>
      </c>
      <c r="V129" s="188">
        <f t="shared" si="35"/>
        <v>0</v>
      </c>
      <c r="W129" s="180"/>
      <c r="X129" s="186">
        <f t="shared" si="36"/>
        <v>0</v>
      </c>
      <c r="Y129" s="187">
        <f t="shared" si="37"/>
        <v>0</v>
      </c>
      <c r="Z129" s="187">
        <f t="shared" si="38"/>
        <v>0</v>
      </c>
      <c r="AA129" s="187">
        <f t="shared" si="39"/>
        <v>0</v>
      </c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</row>
    <row r="130" spans="1:229" s="6" customFormat="1" ht="13">
      <c r="A130" s="2"/>
      <c r="B130" s="131" t="s">
        <v>116</v>
      </c>
      <c r="C130" s="167"/>
      <c r="D130" s="167"/>
      <c r="E130" s="131" t="s">
        <v>117</v>
      </c>
      <c r="F130" s="168"/>
      <c r="G130" s="122"/>
      <c r="H130" s="169" t="s">
        <v>118</v>
      </c>
      <c r="I130" s="170"/>
      <c r="J130" s="122"/>
      <c r="K130" s="171" t="s">
        <v>118</v>
      </c>
      <c r="L130" s="172" t="s">
        <v>119</v>
      </c>
      <c r="M130" s="172" t="s">
        <v>119</v>
      </c>
      <c r="N130" s="172"/>
      <c r="O130" s="226"/>
      <c r="P130" s="122"/>
      <c r="Q130" s="186">
        <f t="shared" si="30"/>
        <v>0</v>
      </c>
      <c r="R130" s="187">
        <f t="shared" si="31"/>
        <v>0</v>
      </c>
      <c r="S130" s="187">
        <f t="shared" si="32"/>
        <v>0</v>
      </c>
      <c r="T130" s="187">
        <f t="shared" si="33"/>
        <v>0</v>
      </c>
      <c r="U130" s="187">
        <f t="shared" si="34"/>
        <v>0</v>
      </c>
      <c r="V130" s="188">
        <f t="shared" si="35"/>
        <v>0</v>
      </c>
      <c r="W130" s="180"/>
      <c r="X130" s="186">
        <f t="shared" si="36"/>
        <v>0</v>
      </c>
      <c r="Y130" s="187">
        <f t="shared" si="37"/>
        <v>0</v>
      </c>
      <c r="Z130" s="187">
        <f t="shared" si="38"/>
        <v>0</v>
      </c>
      <c r="AA130" s="187">
        <f t="shared" si="39"/>
        <v>0</v>
      </c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</row>
    <row r="131" spans="1:229" s="6" customFormat="1" ht="13">
      <c r="A131" s="2"/>
      <c r="B131" s="131" t="s">
        <v>116</v>
      </c>
      <c r="C131" s="167"/>
      <c r="D131" s="167"/>
      <c r="E131" s="131" t="s">
        <v>117</v>
      </c>
      <c r="F131" s="168"/>
      <c r="G131" s="122"/>
      <c r="H131" s="169" t="s">
        <v>118</v>
      </c>
      <c r="I131" s="170"/>
      <c r="J131" s="122"/>
      <c r="K131" s="171" t="s">
        <v>118</v>
      </c>
      <c r="L131" s="172" t="s">
        <v>119</v>
      </c>
      <c r="M131" s="172" t="s">
        <v>119</v>
      </c>
      <c r="N131" s="172"/>
      <c r="O131" s="226"/>
      <c r="P131" s="122"/>
      <c r="Q131" s="186">
        <f t="shared" si="30"/>
        <v>0</v>
      </c>
      <c r="R131" s="187">
        <f t="shared" si="31"/>
        <v>0</v>
      </c>
      <c r="S131" s="187">
        <f t="shared" si="32"/>
        <v>0</v>
      </c>
      <c r="T131" s="187">
        <f t="shared" si="33"/>
        <v>0</v>
      </c>
      <c r="U131" s="187">
        <f t="shared" si="34"/>
        <v>0</v>
      </c>
      <c r="V131" s="188">
        <f t="shared" si="35"/>
        <v>0</v>
      </c>
      <c r="W131" s="180"/>
      <c r="X131" s="186">
        <f t="shared" si="36"/>
        <v>0</v>
      </c>
      <c r="Y131" s="187">
        <f t="shared" si="37"/>
        <v>0</v>
      </c>
      <c r="Z131" s="187">
        <f t="shared" si="38"/>
        <v>0</v>
      </c>
      <c r="AA131" s="187">
        <f t="shared" si="39"/>
        <v>0</v>
      </c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</row>
    <row r="132" spans="1:229" s="6" customFormat="1" ht="13">
      <c r="A132" s="2"/>
      <c r="B132" s="131" t="s">
        <v>116</v>
      </c>
      <c r="C132" s="167"/>
      <c r="D132" s="167"/>
      <c r="E132" s="131" t="s">
        <v>117</v>
      </c>
      <c r="F132" s="168"/>
      <c r="G132" s="122"/>
      <c r="H132" s="169" t="s">
        <v>118</v>
      </c>
      <c r="I132" s="170"/>
      <c r="J132" s="122"/>
      <c r="K132" s="171" t="s">
        <v>118</v>
      </c>
      <c r="L132" s="172" t="s">
        <v>119</v>
      </c>
      <c r="M132" s="172" t="s">
        <v>119</v>
      </c>
      <c r="N132" s="172"/>
      <c r="O132" s="226"/>
      <c r="P132" s="122"/>
      <c r="Q132" s="186">
        <f t="shared" si="30"/>
        <v>0</v>
      </c>
      <c r="R132" s="187">
        <f t="shared" si="31"/>
        <v>0</v>
      </c>
      <c r="S132" s="187">
        <f t="shared" si="32"/>
        <v>0</v>
      </c>
      <c r="T132" s="187">
        <f t="shared" si="33"/>
        <v>0</v>
      </c>
      <c r="U132" s="187">
        <f t="shared" si="34"/>
        <v>0</v>
      </c>
      <c r="V132" s="188">
        <f t="shared" si="35"/>
        <v>0</v>
      </c>
      <c r="W132" s="180"/>
      <c r="X132" s="186">
        <f t="shared" si="36"/>
        <v>0</v>
      </c>
      <c r="Y132" s="187">
        <f t="shared" si="37"/>
        <v>0</v>
      </c>
      <c r="Z132" s="187">
        <f t="shared" si="38"/>
        <v>0</v>
      </c>
      <c r="AA132" s="187">
        <f t="shared" si="39"/>
        <v>0</v>
      </c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</row>
    <row r="133" spans="1:229" s="6" customFormat="1" ht="13">
      <c r="A133" s="2"/>
      <c r="B133" s="131" t="s">
        <v>116</v>
      </c>
      <c r="C133" s="167"/>
      <c r="D133" s="167"/>
      <c r="E133" s="131" t="s">
        <v>117</v>
      </c>
      <c r="F133" s="168"/>
      <c r="G133" s="122"/>
      <c r="H133" s="169" t="s">
        <v>118</v>
      </c>
      <c r="I133" s="170"/>
      <c r="J133" s="122"/>
      <c r="K133" s="171" t="s">
        <v>118</v>
      </c>
      <c r="L133" s="172" t="s">
        <v>119</v>
      </c>
      <c r="M133" s="172" t="s">
        <v>119</v>
      </c>
      <c r="N133" s="172"/>
      <c r="O133" s="226"/>
      <c r="P133" s="122"/>
      <c r="Q133" s="186">
        <f t="shared" si="30"/>
        <v>0</v>
      </c>
      <c r="R133" s="187">
        <f t="shared" si="31"/>
        <v>0</v>
      </c>
      <c r="S133" s="187">
        <f t="shared" si="32"/>
        <v>0</v>
      </c>
      <c r="T133" s="187">
        <f t="shared" si="33"/>
        <v>0</v>
      </c>
      <c r="U133" s="187">
        <f t="shared" si="34"/>
        <v>0</v>
      </c>
      <c r="V133" s="188">
        <f t="shared" si="35"/>
        <v>0</v>
      </c>
      <c r="W133" s="180"/>
      <c r="X133" s="186">
        <f t="shared" si="36"/>
        <v>0</v>
      </c>
      <c r="Y133" s="187">
        <f t="shared" si="37"/>
        <v>0</v>
      </c>
      <c r="Z133" s="187">
        <f t="shared" si="38"/>
        <v>0</v>
      </c>
      <c r="AA133" s="187">
        <f t="shared" si="39"/>
        <v>0</v>
      </c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</row>
    <row r="134" spans="1:229" s="6" customFormat="1" ht="13">
      <c r="A134" s="2"/>
      <c r="B134" s="131" t="s">
        <v>116</v>
      </c>
      <c r="C134" s="167"/>
      <c r="D134" s="167"/>
      <c r="E134" s="131" t="s">
        <v>117</v>
      </c>
      <c r="F134" s="168"/>
      <c r="G134" s="122"/>
      <c r="H134" s="169" t="s">
        <v>118</v>
      </c>
      <c r="I134" s="170"/>
      <c r="J134" s="122"/>
      <c r="K134" s="171" t="s">
        <v>118</v>
      </c>
      <c r="L134" s="172" t="s">
        <v>119</v>
      </c>
      <c r="M134" s="172" t="s">
        <v>119</v>
      </c>
      <c r="N134" s="172"/>
      <c r="O134" s="226"/>
      <c r="P134" s="122"/>
      <c r="Q134" s="186">
        <f t="shared" si="30"/>
        <v>0</v>
      </c>
      <c r="R134" s="187">
        <f t="shared" si="31"/>
        <v>0</v>
      </c>
      <c r="S134" s="187">
        <f t="shared" si="32"/>
        <v>0</v>
      </c>
      <c r="T134" s="187">
        <f t="shared" si="33"/>
        <v>0</v>
      </c>
      <c r="U134" s="187">
        <f t="shared" si="34"/>
        <v>0</v>
      </c>
      <c r="V134" s="188">
        <f t="shared" si="35"/>
        <v>0</v>
      </c>
      <c r="W134" s="180"/>
      <c r="X134" s="186">
        <f t="shared" si="36"/>
        <v>0</v>
      </c>
      <c r="Y134" s="187">
        <f t="shared" si="37"/>
        <v>0</v>
      </c>
      <c r="Z134" s="187">
        <f t="shared" si="38"/>
        <v>0</v>
      </c>
      <c r="AA134" s="187">
        <f t="shared" si="39"/>
        <v>0</v>
      </c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</row>
    <row r="135" spans="1:229" s="6" customFormat="1" ht="13">
      <c r="A135" s="2"/>
      <c r="B135" s="131" t="s">
        <v>116</v>
      </c>
      <c r="C135" s="167"/>
      <c r="D135" s="167"/>
      <c r="E135" s="131" t="s">
        <v>117</v>
      </c>
      <c r="F135" s="168"/>
      <c r="G135" s="122"/>
      <c r="H135" s="169" t="s">
        <v>118</v>
      </c>
      <c r="I135" s="170"/>
      <c r="J135" s="122"/>
      <c r="K135" s="171" t="s">
        <v>118</v>
      </c>
      <c r="L135" s="172" t="s">
        <v>119</v>
      </c>
      <c r="M135" s="172" t="s">
        <v>119</v>
      </c>
      <c r="N135" s="172"/>
      <c r="O135" s="226"/>
      <c r="P135" s="122"/>
      <c r="Q135" s="186">
        <f t="shared" si="30"/>
        <v>0</v>
      </c>
      <c r="R135" s="187">
        <f t="shared" si="31"/>
        <v>0</v>
      </c>
      <c r="S135" s="187">
        <f t="shared" si="32"/>
        <v>0</v>
      </c>
      <c r="T135" s="187">
        <f t="shared" si="33"/>
        <v>0</v>
      </c>
      <c r="U135" s="187">
        <f t="shared" si="34"/>
        <v>0</v>
      </c>
      <c r="V135" s="188">
        <f t="shared" si="35"/>
        <v>0</v>
      </c>
      <c r="W135" s="180"/>
      <c r="X135" s="186">
        <f t="shared" si="36"/>
        <v>0</v>
      </c>
      <c r="Y135" s="187">
        <f t="shared" si="37"/>
        <v>0</v>
      </c>
      <c r="Z135" s="187">
        <f t="shared" si="38"/>
        <v>0</v>
      </c>
      <c r="AA135" s="187">
        <f t="shared" si="39"/>
        <v>0</v>
      </c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</row>
    <row r="136" spans="1:229" s="6" customFormat="1" ht="13">
      <c r="A136" s="2"/>
      <c r="B136" s="131" t="s">
        <v>116</v>
      </c>
      <c r="C136" s="167"/>
      <c r="D136" s="167"/>
      <c r="E136" s="131" t="s">
        <v>117</v>
      </c>
      <c r="F136" s="168"/>
      <c r="G136" s="122"/>
      <c r="H136" s="169" t="s">
        <v>118</v>
      </c>
      <c r="I136" s="170"/>
      <c r="J136" s="122"/>
      <c r="K136" s="171" t="s">
        <v>118</v>
      </c>
      <c r="L136" s="172" t="s">
        <v>119</v>
      </c>
      <c r="M136" s="172" t="s">
        <v>119</v>
      </c>
      <c r="N136" s="172"/>
      <c r="O136" s="226"/>
      <c r="P136" s="122"/>
      <c r="Q136" s="186">
        <f t="shared" si="30"/>
        <v>0</v>
      </c>
      <c r="R136" s="187">
        <f t="shared" si="31"/>
        <v>0</v>
      </c>
      <c r="S136" s="187">
        <f t="shared" si="32"/>
        <v>0</v>
      </c>
      <c r="T136" s="187">
        <f t="shared" si="33"/>
        <v>0</v>
      </c>
      <c r="U136" s="187">
        <f t="shared" si="34"/>
        <v>0</v>
      </c>
      <c r="V136" s="188">
        <f t="shared" si="35"/>
        <v>0</v>
      </c>
      <c r="W136" s="180"/>
      <c r="X136" s="186">
        <f t="shared" si="36"/>
        <v>0</v>
      </c>
      <c r="Y136" s="187">
        <f t="shared" si="37"/>
        <v>0</v>
      </c>
      <c r="Z136" s="187">
        <f t="shared" ref="Z136:Z149" si="40">IF(OR(M136=0.1,M136=0.2,M136=0.3,M136=0.4,M136=0.5,M136=0.6,M136=0.7,M136=0.8,M136=0.9,M136=1),F136*M136,0)</f>
        <v>0</v>
      </c>
      <c r="AA136" s="187">
        <f t="shared" ref="AA136:AA167" si="41">IF(K136="Avfall",0,F136-Z136)</f>
        <v>0</v>
      </c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</row>
    <row r="137" spans="1:229" s="6" customFormat="1" ht="13">
      <c r="A137" s="2"/>
      <c r="B137" s="131" t="s">
        <v>116</v>
      </c>
      <c r="C137" s="167"/>
      <c r="D137" s="167"/>
      <c r="E137" s="131" t="s">
        <v>117</v>
      </c>
      <c r="F137" s="168"/>
      <c r="G137" s="122"/>
      <c r="H137" s="169" t="s">
        <v>118</v>
      </c>
      <c r="I137" s="170"/>
      <c r="J137" s="122"/>
      <c r="K137" s="171" t="s">
        <v>118</v>
      </c>
      <c r="L137" s="172" t="s">
        <v>119</v>
      </c>
      <c r="M137" s="172" t="s">
        <v>119</v>
      </c>
      <c r="N137" s="172"/>
      <c r="O137" s="226"/>
      <c r="P137" s="122"/>
      <c r="Q137" s="186">
        <f t="shared" si="30"/>
        <v>0</v>
      </c>
      <c r="R137" s="187">
        <f t="shared" si="31"/>
        <v>0</v>
      </c>
      <c r="S137" s="187">
        <f t="shared" si="32"/>
        <v>0</v>
      </c>
      <c r="T137" s="187">
        <f t="shared" si="33"/>
        <v>0</v>
      </c>
      <c r="U137" s="187">
        <f t="shared" si="34"/>
        <v>0</v>
      </c>
      <c r="V137" s="188">
        <f t="shared" si="35"/>
        <v>0</v>
      </c>
      <c r="W137" s="180"/>
      <c r="X137" s="186">
        <f t="shared" si="36"/>
        <v>0</v>
      </c>
      <c r="Y137" s="187">
        <f t="shared" si="37"/>
        <v>0</v>
      </c>
      <c r="Z137" s="187">
        <f t="shared" si="40"/>
        <v>0</v>
      </c>
      <c r="AA137" s="187">
        <f t="shared" si="41"/>
        <v>0</v>
      </c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</row>
    <row r="138" spans="1:229" s="6" customFormat="1" ht="13">
      <c r="A138" s="2"/>
      <c r="B138" s="131" t="s">
        <v>116</v>
      </c>
      <c r="C138" s="167"/>
      <c r="D138" s="167"/>
      <c r="E138" s="131" t="s">
        <v>117</v>
      </c>
      <c r="F138" s="168"/>
      <c r="G138" s="122"/>
      <c r="H138" s="169" t="s">
        <v>118</v>
      </c>
      <c r="I138" s="170"/>
      <c r="J138" s="122"/>
      <c r="K138" s="171" t="s">
        <v>118</v>
      </c>
      <c r="L138" s="172" t="s">
        <v>119</v>
      </c>
      <c r="M138" s="172" t="s">
        <v>119</v>
      </c>
      <c r="N138" s="172"/>
      <c r="O138" s="226"/>
      <c r="P138" s="122"/>
      <c r="Q138" s="186">
        <f t="shared" si="30"/>
        <v>0</v>
      </c>
      <c r="R138" s="187">
        <f t="shared" si="31"/>
        <v>0</v>
      </c>
      <c r="S138" s="187">
        <f t="shared" si="32"/>
        <v>0</v>
      </c>
      <c r="T138" s="187">
        <f t="shared" si="33"/>
        <v>0</v>
      </c>
      <c r="U138" s="187">
        <f t="shared" si="34"/>
        <v>0</v>
      </c>
      <c r="V138" s="188">
        <f t="shared" si="35"/>
        <v>0</v>
      </c>
      <c r="W138" s="180"/>
      <c r="X138" s="186">
        <f t="shared" si="36"/>
        <v>0</v>
      </c>
      <c r="Y138" s="187">
        <f t="shared" si="37"/>
        <v>0</v>
      </c>
      <c r="Z138" s="187">
        <f t="shared" si="40"/>
        <v>0</v>
      </c>
      <c r="AA138" s="187">
        <f t="shared" si="41"/>
        <v>0</v>
      </c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</row>
    <row r="139" spans="1:229" s="6" customFormat="1" ht="13">
      <c r="A139" s="2"/>
      <c r="B139" s="131" t="s">
        <v>116</v>
      </c>
      <c r="C139" s="167"/>
      <c r="D139" s="167"/>
      <c r="E139" s="131" t="s">
        <v>117</v>
      </c>
      <c r="F139" s="168"/>
      <c r="G139" s="122"/>
      <c r="H139" s="169" t="s">
        <v>118</v>
      </c>
      <c r="I139" s="170"/>
      <c r="J139" s="122"/>
      <c r="K139" s="171" t="s">
        <v>118</v>
      </c>
      <c r="L139" s="172" t="s">
        <v>119</v>
      </c>
      <c r="M139" s="172" t="s">
        <v>119</v>
      </c>
      <c r="N139" s="172"/>
      <c r="O139" s="226"/>
      <c r="P139" s="122"/>
      <c r="Q139" s="186">
        <f t="shared" si="30"/>
        <v>0</v>
      </c>
      <c r="R139" s="187">
        <f t="shared" si="31"/>
        <v>0</v>
      </c>
      <c r="S139" s="187">
        <f t="shared" si="32"/>
        <v>0</v>
      </c>
      <c r="T139" s="187">
        <f t="shared" si="33"/>
        <v>0</v>
      </c>
      <c r="U139" s="187">
        <f t="shared" si="34"/>
        <v>0</v>
      </c>
      <c r="V139" s="188">
        <f t="shared" si="35"/>
        <v>0</v>
      </c>
      <c r="W139" s="180"/>
      <c r="X139" s="186">
        <f t="shared" si="36"/>
        <v>0</v>
      </c>
      <c r="Y139" s="187">
        <f t="shared" si="37"/>
        <v>0</v>
      </c>
      <c r="Z139" s="187">
        <f t="shared" si="40"/>
        <v>0</v>
      </c>
      <c r="AA139" s="187">
        <f t="shared" si="41"/>
        <v>0</v>
      </c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</row>
    <row r="140" spans="1:229" s="6" customFormat="1" ht="13">
      <c r="A140" s="2"/>
      <c r="B140" s="131" t="s">
        <v>116</v>
      </c>
      <c r="C140" s="131"/>
      <c r="D140" s="131"/>
      <c r="E140" s="131" t="s">
        <v>117</v>
      </c>
      <c r="F140" s="173"/>
      <c r="G140" s="122"/>
      <c r="H140" s="169" t="s">
        <v>118</v>
      </c>
      <c r="I140" s="170"/>
      <c r="J140" s="122"/>
      <c r="K140" s="171" t="s">
        <v>118</v>
      </c>
      <c r="L140" s="172" t="s">
        <v>119</v>
      </c>
      <c r="M140" s="172" t="s">
        <v>119</v>
      </c>
      <c r="N140" s="172"/>
      <c r="O140" s="226"/>
      <c r="P140" s="122"/>
      <c r="Q140" s="186">
        <f t="shared" si="30"/>
        <v>0</v>
      </c>
      <c r="R140" s="187">
        <f t="shared" si="31"/>
        <v>0</v>
      </c>
      <c r="S140" s="187">
        <f t="shared" si="32"/>
        <v>0</v>
      </c>
      <c r="T140" s="187">
        <f t="shared" si="33"/>
        <v>0</v>
      </c>
      <c r="U140" s="187">
        <f t="shared" si="34"/>
        <v>0</v>
      </c>
      <c r="V140" s="188">
        <f t="shared" si="35"/>
        <v>0</v>
      </c>
      <c r="W140" s="180"/>
      <c r="X140" s="186">
        <f t="shared" si="36"/>
        <v>0</v>
      </c>
      <c r="Y140" s="187">
        <f t="shared" si="37"/>
        <v>0</v>
      </c>
      <c r="Z140" s="187">
        <f t="shared" si="40"/>
        <v>0</v>
      </c>
      <c r="AA140" s="187">
        <f t="shared" si="41"/>
        <v>0</v>
      </c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</row>
    <row r="141" spans="1:229" s="6" customFormat="1" ht="13">
      <c r="A141" s="2"/>
      <c r="B141" s="131" t="s">
        <v>116</v>
      </c>
      <c r="C141" s="131"/>
      <c r="D141" s="131"/>
      <c r="E141" s="131" t="s">
        <v>117</v>
      </c>
      <c r="F141" s="173"/>
      <c r="G141" s="122"/>
      <c r="H141" s="169" t="s">
        <v>118</v>
      </c>
      <c r="I141" s="170"/>
      <c r="J141" s="122"/>
      <c r="K141" s="171" t="s">
        <v>118</v>
      </c>
      <c r="L141" s="172" t="s">
        <v>119</v>
      </c>
      <c r="M141" s="172" t="s">
        <v>119</v>
      </c>
      <c r="N141" s="172"/>
      <c r="O141" s="226"/>
      <c r="P141" s="122"/>
      <c r="Q141" s="186">
        <f t="shared" si="0"/>
        <v>0</v>
      </c>
      <c r="R141" s="187">
        <f t="shared" si="1"/>
        <v>0</v>
      </c>
      <c r="S141" s="187">
        <f t="shared" si="2"/>
        <v>0</v>
      </c>
      <c r="T141" s="187">
        <f t="shared" si="3"/>
        <v>0</v>
      </c>
      <c r="U141" s="187">
        <f t="shared" si="4"/>
        <v>0</v>
      </c>
      <c r="V141" s="188">
        <f t="shared" si="5"/>
        <v>0</v>
      </c>
      <c r="W141" s="180"/>
      <c r="X141" s="186">
        <f t="shared" ref="X141:X142" si="42">IF(AND(K141="Ikke avfall",L141="Ombrukbart"),F141,0)</f>
        <v>0</v>
      </c>
      <c r="Y141" s="187">
        <f t="shared" ref="Y141:Y142" si="43">IF(K141="Avfall",F141,0)</f>
        <v>0</v>
      </c>
      <c r="Z141" s="187">
        <f t="shared" si="40"/>
        <v>0</v>
      </c>
      <c r="AA141" s="187">
        <f t="shared" si="41"/>
        <v>0</v>
      </c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</row>
    <row r="142" spans="1:229" s="6" customFormat="1" ht="13">
      <c r="A142" s="2"/>
      <c r="B142" s="131" t="s">
        <v>116</v>
      </c>
      <c r="C142" s="131"/>
      <c r="D142" s="131"/>
      <c r="E142" s="131" t="s">
        <v>117</v>
      </c>
      <c r="F142" s="173"/>
      <c r="G142" s="122"/>
      <c r="H142" s="169" t="s">
        <v>118</v>
      </c>
      <c r="I142" s="170"/>
      <c r="J142" s="122"/>
      <c r="K142" s="171" t="s">
        <v>118</v>
      </c>
      <c r="L142" s="172" t="s">
        <v>119</v>
      </c>
      <c r="M142" s="172" t="s">
        <v>119</v>
      </c>
      <c r="N142" s="172"/>
      <c r="O142" s="226"/>
      <c r="P142" s="122"/>
      <c r="Q142" s="186">
        <f t="shared" si="0"/>
        <v>0</v>
      </c>
      <c r="R142" s="187">
        <f t="shared" si="1"/>
        <v>0</v>
      </c>
      <c r="S142" s="187">
        <f t="shared" si="2"/>
        <v>0</v>
      </c>
      <c r="T142" s="187">
        <f t="shared" si="3"/>
        <v>0</v>
      </c>
      <c r="U142" s="187">
        <f t="shared" si="4"/>
        <v>0</v>
      </c>
      <c r="V142" s="188">
        <f t="shared" si="5"/>
        <v>0</v>
      </c>
      <c r="W142" s="180"/>
      <c r="X142" s="186">
        <f t="shared" si="42"/>
        <v>0</v>
      </c>
      <c r="Y142" s="187">
        <f t="shared" si="43"/>
        <v>0</v>
      </c>
      <c r="Z142" s="187">
        <f t="shared" si="40"/>
        <v>0</v>
      </c>
      <c r="AA142" s="187">
        <f t="shared" si="41"/>
        <v>0</v>
      </c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</row>
    <row r="143" spans="1:229" s="6" customFormat="1" ht="13">
      <c r="A143" s="2"/>
      <c r="B143" s="131" t="s">
        <v>116</v>
      </c>
      <c r="C143" s="131"/>
      <c r="D143" s="131"/>
      <c r="E143" s="131" t="s">
        <v>117</v>
      </c>
      <c r="F143" s="173"/>
      <c r="G143" s="122"/>
      <c r="H143" s="169" t="s">
        <v>118</v>
      </c>
      <c r="I143" s="170"/>
      <c r="J143" s="122"/>
      <c r="K143" s="171" t="s">
        <v>118</v>
      </c>
      <c r="L143" s="172" t="s">
        <v>119</v>
      </c>
      <c r="M143" s="172" t="s">
        <v>119</v>
      </c>
      <c r="N143" s="172"/>
      <c r="O143" s="226"/>
      <c r="P143" s="122"/>
      <c r="Q143" s="186">
        <f t="shared" si="0"/>
        <v>0</v>
      </c>
      <c r="R143" s="187">
        <f t="shared" si="1"/>
        <v>0</v>
      </c>
      <c r="S143" s="187">
        <f t="shared" si="2"/>
        <v>0</v>
      </c>
      <c r="T143" s="187">
        <f t="shared" si="3"/>
        <v>0</v>
      </c>
      <c r="U143" s="187">
        <f t="shared" si="4"/>
        <v>0</v>
      </c>
      <c r="V143" s="188">
        <f t="shared" si="5"/>
        <v>0</v>
      </c>
      <c r="W143" s="180"/>
      <c r="X143" s="186">
        <f t="shared" si="6"/>
        <v>0</v>
      </c>
      <c r="Y143" s="187">
        <f t="shared" si="7"/>
        <v>0</v>
      </c>
      <c r="Z143" s="187">
        <f t="shared" si="40"/>
        <v>0</v>
      </c>
      <c r="AA143" s="187">
        <f t="shared" si="41"/>
        <v>0</v>
      </c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</row>
    <row r="144" spans="1:229" s="6" customFormat="1" ht="13">
      <c r="A144" s="2"/>
      <c r="B144" s="131" t="s">
        <v>116</v>
      </c>
      <c r="C144" s="131"/>
      <c r="D144" s="131"/>
      <c r="E144" s="131" t="s">
        <v>117</v>
      </c>
      <c r="F144" s="173"/>
      <c r="G144" s="122"/>
      <c r="H144" s="169" t="s">
        <v>118</v>
      </c>
      <c r="I144" s="170"/>
      <c r="J144" s="122"/>
      <c r="K144" s="171" t="s">
        <v>118</v>
      </c>
      <c r="L144" s="172" t="s">
        <v>119</v>
      </c>
      <c r="M144" s="172" t="s">
        <v>119</v>
      </c>
      <c r="N144" s="172"/>
      <c r="O144" s="226"/>
      <c r="P144" s="122"/>
      <c r="Q144" s="186">
        <f t="shared" si="0"/>
        <v>0</v>
      </c>
      <c r="R144" s="187">
        <f t="shared" si="1"/>
        <v>0</v>
      </c>
      <c r="S144" s="187">
        <f t="shared" si="2"/>
        <v>0</v>
      </c>
      <c r="T144" s="187">
        <f t="shared" si="3"/>
        <v>0</v>
      </c>
      <c r="U144" s="187">
        <f t="shared" si="4"/>
        <v>0</v>
      </c>
      <c r="V144" s="188">
        <f t="shared" si="5"/>
        <v>0</v>
      </c>
      <c r="W144" s="180"/>
      <c r="X144" s="186">
        <f t="shared" si="6"/>
        <v>0</v>
      </c>
      <c r="Y144" s="187">
        <f t="shared" si="7"/>
        <v>0</v>
      </c>
      <c r="Z144" s="187">
        <f t="shared" si="40"/>
        <v>0</v>
      </c>
      <c r="AA144" s="187">
        <f t="shared" si="41"/>
        <v>0</v>
      </c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</row>
    <row r="145" spans="1:229" s="6" customFormat="1" ht="13">
      <c r="A145" s="2"/>
      <c r="B145" s="131" t="s">
        <v>116</v>
      </c>
      <c r="C145" s="131"/>
      <c r="D145" s="131"/>
      <c r="E145" s="131" t="s">
        <v>117</v>
      </c>
      <c r="F145" s="173"/>
      <c r="G145" s="122"/>
      <c r="H145" s="169" t="s">
        <v>118</v>
      </c>
      <c r="I145" s="170"/>
      <c r="J145" s="122"/>
      <c r="K145" s="171" t="s">
        <v>118</v>
      </c>
      <c r="L145" s="172" t="s">
        <v>119</v>
      </c>
      <c r="M145" s="172" t="s">
        <v>119</v>
      </c>
      <c r="N145" s="172"/>
      <c r="O145" s="226"/>
      <c r="P145" s="122"/>
      <c r="Q145" s="186">
        <f t="shared" si="0"/>
        <v>0</v>
      </c>
      <c r="R145" s="187">
        <f t="shared" si="1"/>
        <v>0</v>
      </c>
      <c r="S145" s="187">
        <f t="shared" si="2"/>
        <v>0</v>
      </c>
      <c r="T145" s="187">
        <f t="shared" si="3"/>
        <v>0</v>
      </c>
      <c r="U145" s="187">
        <f t="shared" si="4"/>
        <v>0</v>
      </c>
      <c r="V145" s="188">
        <f t="shared" si="5"/>
        <v>0</v>
      </c>
      <c r="W145" s="180"/>
      <c r="X145" s="186">
        <f t="shared" si="6"/>
        <v>0</v>
      </c>
      <c r="Y145" s="187">
        <f t="shared" si="7"/>
        <v>0</v>
      </c>
      <c r="Z145" s="187">
        <f t="shared" si="40"/>
        <v>0</v>
      </c>
      <c r="AA145" s="187">
        <f t="shared" si="41"/>
        <v>0</v>
      </c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</row>
    <row r="146" spans="1:229" s="6" customFormat="1" ht="13">
      <c r="A146" s="2"/>
      <c r="B146" s="131" t="s">
        <v>116</v>
      </c>
      <c r="C146" s="131"/>
      <c r="D146" s="131"/>
      <c r="E146" s="131" t="s">
        <v>117</v>
      </c>
      <c r="F146" s="173"/>
      <c r="G146" s="122"/>
      <c r="H146" s="169" t="s">
        <v>118</v>
      </c>
      <c r="I146" s="170"/>
      <c r="J146" s="122"/>
      <c r="K146" s="171" t="s">
        <v>118</v>
      </c>
      <c r="L146" s="172" t="s">
        <v>119</v>
      </c>
      <c r="M146" s="172" t="s">
        <v>119</v>
      </c>
      <c r="N146" s="172"/>
      <c r="O146" s="226"/>
      <c r="P146" s="122"/>
      <c r="Q146" s="186">
        <f t="shared" si="0"/>
        <v>0</v>
      </c>
      <c r="R146" s="187">
        <f t="shared" si="1"/>
        <v>0</v>
      </c>
      <c r="S146" s="187">
        <f t="shared" si="2"/>
        <v>0</v>
      </c>
      <c r="T146" s="187">
        <f t="shared" si="3"/>
        <v>0</v>
      </c>
      <c r="U146" s="187">
        <f t="shared" si="4"/>
        <v>0</v>
      </c>
      <c r="V146" s="188">
        <f t="shared" si="5"/>
        <v>0</v>
      </c>
      <c r="W146" s="180"/>
      <c r="X146" s="186">
        <f t="shared" si="6"/>
        <v>0</v>
      </c>
      <c r="Y146" s="187">
        <f t="shared" si="7"/>
        <v>0</v>
      </c>
      <c r="Z146" s="187">
        <f t="shared" si="40"/>
        <v>0</v>
      </c>
      <c r="AA146" s="187">
        <f t="shared" si="41"/>
        <v>0</v>
      </c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</row>
    <row r="147" spans="1:229" s="6" customFormat="1" ht="13">
      <c r="A147" s="2"/>
      <c r="B147" s="131" t="s">
        <v>116</v>
      </c>
      <c r="C147" s="131"/>
      <c r="D147" s="131"/>
      <c r="E147" s="131" t="s">
        <v>117</v>
      </c>
      <c r="F147" s="173"/>
      <c r="G147" s="122"/>
      <c r="H147" s="169" t="s">
        <v>118</v>
      </c>
      <c r="I147" s="170"/>
      <c r="J147" s="122"/>
      <c r="K147" s="171" t="s">
        <v>118</v>
      </c>
      <c r="L147" s="172" t="s">
        <v>119</v>
      </c>
      <c r="M147" s="172" t="s">
        <v>119</v>
      </c>
      <c r="N147" s="172"/>
      <c r="O147" s="226"/>
      <c r="P147" s="122"/>
      <c r="Q147" s="186">
        <f t="shared" si="0"/>
        <v>0</v>
      </c>
      <c r="R147" s="187">
        <f t="shared" si="1"/>
        <v>0</v>
      </c>
      <c r="S147" s="187">
        <f t="shared" si="2"/>
        <v>0</v>
      </c>
      <c r="T147" s="187">
        <f t="shared" si="3"/>
        <v>0</v>
      </c>
      <c r="U147" s="187">
        <f t="shared" si="4"/>
        <v>0</v>
      </c>
      <c r="V147" s="188">
        <f t="shared" si="5"/>
        <v>0</v>
      </c>
      <c r="W147" s="180"/>
      <c r="X147" s="186">
        <f t="shared" si="6"/>
        <v>0</v>
      </c>
      <c r="Y147" s="187">
        <f t="shared" si="7"/>
        <v>0</v>
      </c>
      <c r="Z147" s="187">
        <f t="shared" si="40"/>
        <v>0</v>
      </c>
      <c r="AA147" s="187">
        <f t="shared" si="41"/>
        <v>0</v>
      </c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</row>
    <row r="148" spans="1:229" s="6" customFormat="1" ht="13">
      <c r="A148" s="2"/>
      <c r="B148" s="131" t="s">
        <v>116</v>
      </c>
      <c r="C148" s="131"/>
      <c r="D148" s="131"/>
      <c r="E148" s="131" t="s">
        <v>117</v>
      </c>
      <c r="F148" s="173"/>
      <c r="G148" s="122"/>
      <c r="H148" s="169" t="s">
        <v>118</v>
      </c>
      <c r="I148" s="170"/>
      <c r="J148" s="122"/>
      <c r="K148" s="171" t="s">
        <v>118</v>
      </c>
      <c r="L148" s="172" t="s">
        <v>119</v>
      </c>
      <c r="M148" s="172" t="s">
        <v>119</v>
      </c>
      <c r="N148" s="172"/>
      <c r="O148" s="226"/>
      <c r="P148" s="122"/>
      <c r="Q148" s="186">
        <f t="shared" si="0"/>
        <v>0</v>
      </c>
      <c r="R148" s="187">
        <f t="shared" si="1"/>
        <v>0</v>
      </c>
      <c r="S148" s="187">
        <f t="shared" si="2"/>
        <v>0</v>
      </c>
      <c r="T148" s="187">
        <f t="shared" si="3"/>
        <v>0</v>
      </c>
      <c r="U148" s="187">
        <f t="shared" si="4"/>
        <v>0</v>
      </c>
      <c r="V148" s="188">
        <f t="shared" si="5"/>
        <v>0</v>
      </c>
      <c r="W148" s="180"/>
      <c r="X148" s="186">
        <f t="shared" si="6"/>
        <v>0</v>
      </c>
      <c r="Y148" s="187">
        <f t="shared" si="7"/>
        <v>0</v>
      </c>
      <c r="Z148" s="187">
        <f t="shared" si="40"/>
        <v>0</v>
      </c>
      <c r="AA148" s="187">
        <f t="shared" si="41"/>
        <v>0</v>
      </c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</row>
    <row r="149" spans="1:229" s="6" customFormat="1" ht="13">
      <c r="A149" s="2"/>
      <c r="B149" s="131" t="s">
        <v>116</v>
      </c>
      <c r="C149" s="131"/>
      <c r="D149" s="131"/>
      <c r="E149" s="131" t="s">
        <v>117</v>
      </c>
      <c r="F149" s="173"/>
      <c r="G149" s="122"/>
      <c r="H149" s="169" t="s">
        <v>118</v>
      </c>
      <c r="I149" s="170"/>
      <c r="J149" s="122"/>
      <c r="K149" s="171" t="s">
        <v>118</v>
      </c>
      <c r="L149" s="172" t="s">
        <v>119</v>
      </c>
      <c r="M149" s="172" t="s">
        <v>119</v>
      </c>
      <c r="N149" s="172"/>
      <c r="O149" s="226"/>
      <c r="P149" s="122"/>
      <c r="Q149" s="186">
        <f t="shared" si="0"/>
        <v>0</v>
      </c>
      <c r="R149" s="187">
        <f t="shared" si="1"/>
        <v>0</v>
      </c>
      <c r="S149" s="187">
        <f t="shared" si="2"/>
        <v>0</v>
      </c>
      <c r="T149" s="187">
        <f t="shared" si="3"/>
        <v>0</v>
      </c>
      <c r="U149" s="187">
        <f t="shared" si="4"/>
        <v>0</v>
      </c>
      <c r="V149" s="188">
        <f t="shared" si="5"/>
        <v>0</v>
      </c>
      <c r="W149" s="180"/>
      <c r="X149" s="186">
        <f t="shared" si="6"/>
        <v>0</v>
      </c>
      <c r="Y149" s="187">
        <f t="shared" si="7"/>
        <v>0</v>
      </c>
      <c r="Z149" s="187">
        <f t="shared" si="40"/>
        <v>0</v>
      </c>
      <c r="AA149" s="187">
        <f t="shared" si="41"/>
        <v>0</v>
      </c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</row>
    <row r="150" spans="1:229" s="6" customFormat="1" ht="13">
      <c r="A150" s="2"/>
      <c r="B150" s="131" t="s">
        <v>116</v>
      </c>
      <c r="C150" s="131"/>
      <c r="D150" s="131"/>
      <c r="E150" s="131" t="s">
        <v>117</v>
      </c>
      <c r="F150" s="173"/>
      <c r="G150" s="122"/>
      <c r="H150" s="169" t="s">
        <v>118</v>
      </c>
      <c r="I150" s="170"/>
      <c r="J150" s="122"/>
      <c r="K150" s="171" t="s">
        <v>118</v>
      </c>
      <c r="L150" s="172" t="s">
        <v>119</v>
      </c>
      <c r="M150" s="172" t="s">
        <v>119</v>
      </c>
      <c r="N150" s="172"/>
      <c r="O150" s="226"/>
      <c r="P150" s="122"/>
      <c r="Q150" s="186">
        <f t="shared" ref="Q150:Q174" si="44">IF(H150="Bevart",F150,0)</f>
        <v>0</v>
      </c>
      <c r="R150" s="187">
        <f t="shared" ref="R150:R174" si="45">IF(H150="Ombruk",F150,0)</f>
        <v>0</v>
      </c>
      <c r="S150" s="187">
        <f t="shared" ref="S150:S174" si="46">IF(H150="Overskudd",F150,0)</f>
        <v>0</v>
      </c>
      <c r="T150" s="187">
        <f t="shared" ref="T150:T174" si="47">IF(H150="Gjenvunnet",F150*I150,0)</f>
        <v>0</v>
      </c>
      <c r="U150" s="187">
        <f t="shared" ref="U150:U174" si="48">IF(H150="Gjenvunnet",(1-I150)*F150,0)</f>
        <v>0</v>
      </c>
      <c r="V150" s="188">
        <f t="shared" ref="V150:V174" si="49">IF(H150="Nytt",F150,0)</f>
        <v>0</v>
      </c>
      <c r="W150" s="180"/>
      <c r="X150" s="186">
        <f t="shared" ref="X150:X174" si="50">IF(AND(K150="Ikke avfall",L150="Ombrukbart"),F150,0)</f>
        <v>0</v>
      </c>
      <c r="Y150" s="187">
        <f t="shared" ref="Y150:Y174" si="51">IF(K150="Avfall",F150,0)</f>
        <v>0</v>
      </c>
      <c r="Z150" s="187">
        <f t="shared" ref="Z150:Z174" si="52">IF(OR(M150=0.1,M150=0.2,M150=0.3,M150=0.4,M150=0.5,M150=0.6,M150=0.7,M150=0.8,M150=0.9,M150=1),F150*M150,0)</f>
        <v>0</v>
      </c>
      <c r="AA150" s="187">
        <f t="shared" si="41"/>
        <v>0</v>
      </c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</row>
    <row r="151" spans="1:229" s="6" customFormat="1" ht="13">
      <c r="A151" s="2"/>
      <c r="B151" s="131" t="s">
        <v>116</v>
      </c>
      <c r="C151" s="131"/>
      <c r="D151" s="131"/>
      <c r="E151" s="131" t="s">
        <v>117</v>
      </c>
      <c r="F151" s="173"/>
      <c r="G151" s="122"/>
      <c r="H151" s="169" t="s">
        <v>118</v>
      </c>
      <c r="I151" s="170"/>
      <c r="J151" s="122"/>
      <c r="K151" s="171" t="s">
        <v>118</v>
      </c>
      <c r="L151" s="172" t="s">
        <v>119</v>
      </c>
      <c r="M151" s="172" t="s">
        <v>119</v>
      </c>
      <c r="N151" s="172"/>
      <c r="O151" s="226"/>
      <c r="P151" s="122"/>
      <c r="Q151" s="186">
        <f t="shared" si="44"/>
        <v>0</v>
      </c>
      <c r="R151" s="187">
        <f t="shared" si="45"/>
        <v>0</v>
      </c>
      <c r="S151" s="187">
        <f t="shared" si="46"/>
        <v>0</v>
      </c>
      <c r="T151" s="187">
        <f t="shared" si="47"/>
        <v>0</v>
      </c>
      <c r="U151" s="187">
        <f t="shared" si="48"/>
        <v>0</v>
      </c>
      <c r="V151" s="188">
        <f t="shared" si="49"/>
        <v>0</v>
      </c>
      <c r="W151" s="180"/>
      <c r="X151" s="186">
        <f t="shared" si="50"/>
        <v>0</v>
      </c>
      <c r="Y151" s="187">
        <f t="shared" si="51"/>
        <v>0</v>
      </c>
      <c r="Z151" s="187">
        <f t="shared" si="52"/>
        <v>0</v>
      </c>
      <c r="AA151" s="187">
        <f t="shared" si="41"/>
        <v>0</v>
      </c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</row>
    <row r="152" spans="1:229" s="6" customFormat="1" ht="13">
      <c r="A152" s="2"/>
      <c r="B152" s="131" t="s">
        <v>116</v>
      </c>
      <c r="C152" s="131"/>
      <c r="D152" s="131"/>
      <c r="E152" s="131" t="s">
        <v>117</v>
      </c>
      <c r="F152" s="173"/>
      <c r="G152" s="122"/>
      <c r="H152" s="169" t="s">
        <v>118</v>
      </c>
      <c r="I152" s="170"/>
      <c r="J152" s="122"/>
      <c r="K152" s="171" t="s">
        <v>118</v>
      </c>
      <c r="L152" s="172" t="s">
        <v>119</v>
      </c>
      <c r="M152" s="172" t="s">
        <v>119</v>
      </c>
      <c r="N152" s="172"/>
      <c r="O152" s="226"/>
      <c r="P152" s="122"/>
      <c r="Q152" s="186">
        <f t="shared" si="44"/>
        <v>0</v>
      </c>
      <c r="R152" s="187">
        <f t="shared" si="45"/>
        <v>0</v>
      </c>
      <c r="S152" s="187">
        <f t="shared" si="46"/>
        <v>0</v>
      </c>
      <c r="T152" s="187">
        <f t="shared" si="47"/>
        <v>0</v>
      </c>
      <c r="U152" s="187">
        <f t="shared" si="48"/>
        <v>0</v>
      </c>
      <c r="V152" s="188">
        <f t="shared" si="49"/>
        <v>0</v>
      </c>
      <c r="W152" s="180"/>
      <c r="X152" s="186">
        <f t="shared" si="50"/>
        <v>0</v>
      </c>
      <c r="Y152" s="187">
        <f t="shared" si="51"/>
        <v>0</v>
      </c>
      <c r="Z152" s="187">
        <f t="shared" si="52"/>
        <v>0</v>
      </c>
      <c r="AA152" s="187">
        <f t="shared" si="41"/>
        <v>0</v>
      </c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</row>
    <row r="153" spans="1:229" s="6" customFormat="1" ht="13">
      <c r="A153" s="2"/>
      <c r="B153" s="131" t="s">
        <v>116</v>
      </c>
      <c r="C153" s="131"/>
      <c r="D153" s="131"/>
      <c r="E153" s="131" t="s">
        <v>117</v>
      </c>
      <c r="F153" s="173"/>
      <c r="G153" s="122"/>
      <c r="H153" s="169" t="s">
        <v>118</v>
      </c>
      <c r="I153" s="170"/>
      <c r="J153" s="122"/>
      <c r="K153" s="171" t="s">
        <v>118</v>
      </c>
      <c r="L153" s="172" t="s">
        <v>119</v>
      </c>
      <c r="M153" s="172" t="s">
        <v>119</v>
      </c>
      <c r="N153" s="172"/>
      <c r="O153" s="226"/>
      <c r="P153" s="122"/>
      <c r="Q153" s="186">
        <f t="shared" si="44"/>
        <v>0</v>
      </c>
      <c r="R153" s="187">
        <f t="shared" si="45"/>
        <v>0</v>
      </c>
      <c r="S153" s="187">
        <f t="shared" si="46"/>
        <v>0</v>
      </c>
      <c r="T153" s="187">
        <f t="shared" si="47"/>
        <v>0</v>
      </c>
      <c r="U153" s="187">
        <f t="shared" si="48"/>
        <v>0</v>
      </c>
      <c r="V153" s="188">
        <f t="shared" si="49"/>
        <v>0</v>
      </c>
      <c r="W153" s="180"/>
      <c r="X153" s="186">
        <f t="shared" si="50"/>
        <v>0</v>
      </c>
      <c r="Y153" s="187">
        <f t="shared" si="51"/>
        <v>0</v>
      </c>
      <c r="Z153" s="187">
        <f t="shared" si="52"/>
        <v>0</v>
      </c>
      <c r="AA153" s="187">
        <f t="shared" si="41"/>
        <v>0</v>
      </c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</row>
    <row r="154" spans="1:229" s="6" customFormat="1" ht="13">
      <c r="A154" s="2"/>
      <c r="B154" s="131" t="s">
        <v>116</v>
      </c>
      <c r="C154" s="131"/>
      <c r="D154" s="131"/>
      <c r="E154" s="131" t="s">
        <v>117</v>
      </c>
      <c r="F154" s="173"/>
      <c r="G154" s="122"/>
      <c r="H154" s="169" t="s">
        <v>118</v>
      </c>
      <c r="I154" s="170"/>
      <c r="J154" s="122"/>
      <c r="K154" s="171" t="s">
        <v>118</v>
      </c>
      <c r="L154" s="172" t="s">
        <v>119</v>
      </c>
      <c r="M154" s="172" t="s">
        <v>119</v>
      </c>
      <c r="N154" s="172"/>
      <c r="O154" s="226"/>
      <c r="P154" s="122"/>
      <c r="Q154" s="186">
        <f t="shared" si="44"/>
        <v>0</v>
      </c>
      <c r="R154" s="187">
        <f t="shared" si="45"/>
        <v>0</v>
      </c>
      <c r="S154" s="187">
        <f t="shared" si="46"/>
        <v>0</v>
      </c>
      <c r="T154" s="187">
        <f t="shared" si="47"/>
        <v>0</v>
      </c>
      <c r="U154" s="187">
        <f t="shared" si="48"/>
        <v>0</v>
      </c>
      <c r="V154" s="188">
        <f t="shared" si="49"/>
        <v>0</v>
      </c>
      <c r="W154" s="180"/>
      <c r="X154" s="186">
        <f t="shared" si="50"/>
        <v>0</v>
      </c>
      <c r="Y154" s="187">
        <f t="shared" si="51"/>
        <v>0</v>
      </c>
      <c r="Z154" s="187">
        <f t="shared" si="52"/>
        <v>0</v>
      </c>
      <c r="AA154" s="187">
        <f t="shared" si="41"/>
        <v>0</v>
      </c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</row>
    <row r="155" spans="1:229" s="6" customFormat="1" ht="13">
      <c r="A155" s="2"/>
      <c r="B155" s="131" t="s">
        <v>116</v>
      </c>
      <c r="C155" s="131"/>
      <c r="D155" s="131"/>
      <c r="E155" s="131" t="s">
        <v>117</v>
      </c>
      <c r="F155" s="173"/>
      <c r="G155" s="122"/>
      <c r="H155" s="169" t="s">
        <v>118</v>
      </c>
      <c r="I155" s="170"/>
      <c r="J155" s="122"/>
      <c r="K155" s="171" t="s">
        <v>118</v>
      </c>
      <c r="L155" s="172" t="s">
        <v>119</v>
      </c>
      <c r="M155" s="172" t="s">
        <v>119</v>
      </c>
      <c r="N155" s="172"/>
      <c r="O155" s="226"/>
      <c r="P155" s="122"/>
      <c r="Q155" s="186">
        <f t="shared" si="44"/>
        <v>0</v>
      </c>
      <c r="R155" s="187">
        <f t="shared" si="45"/>
        <v>0</v>
      </c>
      <c r="S155" s="187">
        <f t="shared" si="46"/>
        <v>0</v>
      </c>
      <c r="T155" s="187">
        <f t="shared" si="47"/>
        <v>0</v>
      </c>
      <c r="U155" s="187">
        <f t="shared" si="48"/>
        <v>0</v>
      </c>
      <c r="V155" s="188">
        <f t="shared" si="49"/>
        <v>0</v>
      </c>
      <c r="W155" s="180"/>
      <c r="X155" s="186">
        <f t="shared" si="50"/>
        <v>0</v>
      </c>
      <c r="Y155" s="187">
        <f t="shared" si="51"/>
        <v>0</v>
      </c>
      <c r="Z155" s="187">
        <f t="shared" si="52"/>
        <v>0</v>
      </c>
      <c r="AA155" s="187">
        <f t="shared" si="41"/>
        <v>0</v>
      </c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</row>
    <row r="156" spans="1:229" s="6" customFormat="1" ht="13">
      <c r="A156" s="2"/>
      <c r="B156" s="131" t="s">
        <v>116</v>
      </c>
      <c r="C156" s="131"/>
      <c r="D156" s="131"/>
      <c r="E156" s="131" t="s">
        <v>117</v>
      </c>
      <c r="F156" s="173"/>
      <c r="G156" s="122"/>
      <c r="H156" s="169" t="s">
        <v>118</v>
      </c>
      <c r="I156" s="170"/>
      <c r="J156" s="122"/>
      <c r="K156" s="171" t="s">
        <v>118</v>
      </c>
      <c r="L156" s="172" t="s">
        <v>119</v>
      </c>
      <c r="M156" s="172" t="s">
        <v>119</v>
      </c>
      <c r="N156" s="172"/>
      <c r="O156" s="226"/>
      <c r="P156" s="122"/>
      <c r="Q156" s="186">
        <f t="shared" si="44"/>
        <v>0</v>
      </c>
      <c r="R156" s="187">
        <f t="shared" si="45"/>
        <v>0</v>
      </c>
      <c r="S156" s="187">
        <f t="shared" si="46"/>
        <v>0</v>
      </c>
      <c r="T156" s="187">
        <f t="shared" si="47"/>
        <v>0</v>
      </c>
      <c r="U156" s="187">
        <f t="shared" si="48"/>
        <v>0</v>
      </c>
      <c r="V156" s="188">
        <f t="shared" si="49"/>
        <v>0</v>
      </c>
      <c r="W156" s="180"/>
      <c r="X156" s="186">
        <f t="shared" si="50"/>
        <v>0</v>
      </c>
      <c r="Y156" s="187">
        <f t="shared" si="51"/>
        <v>0</v>
      </c>
      <c r="Z156" s="187">
        <f t="shared" si="52"/>
        <v>0</v>
      </c>
      <c r="AA156" s="187">
        <f t="shared" si="41"/>
        <v>0</v>
      </c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</row>
    <row r="157" spans="1:229" s="6" customFormat="1" ht="13">
      <c r="A157" s="2"/>
      <c r="B157" s="131" t="s">
        <v>116</v>
      </c>
      <c r="C157" s="131"/>
      <c r="D157" s="131"/>
      <c r="E157" s="131" t="s">
        <v>117</v>
      </c>
      <c r="F157" s="173"/>
      <c r="G157" s="122"/>
      <c r="H157" s="169" t="s">
        <v>118</v>
      </c>
      <c r="I157" s="170"/>
      <c r="J157" s="122"/>
      <c r="K157" s="171" t="s">
        <v>118</v>
      </c>
      <c r="L157" s="172" t="s">
        <v>119</v>
      </c>
      <c r="M157" s="172" t="s">
        <v>119</v>
      </c>
      <c r="N157" s="172"/>
      <c r="O157" s="226"/>
      <c r="P157" s="122"/>
      <c r="Q157" s="186">
        <f t="shared" si="44"/>
        <v>0</v>
      </c>
      <c r="R157" s="187">
        <f t="shared" si="45"/>
        <v>0</v>
      </c>
      <c r="S157" s="187">
        <f t="shared" si="46"/>
        <v>0</v>
      </c>
      <c r="T157" s="187">
        <f t="shared" si="47"/>
        <v>0</v>
      </c>
      <c r="U157" s="187">
        <f t="shared" si="48"/>
        <v>0</v>
      </c>
      <c r="V157" s="188">
        <f t="shared" si="49"/>
        <v>0</v>
      </c>
      <c r="W157" s="180"/>
      <c r="X157" s="186">
        <f t="shared" si="50"/>
        <v>0</v>
      </c>
      <c r="Y157" s="187">
        <f t="shared" si="51"/>
        <v>0</v>
      </c>
      <c r="Z157" s="187">
        <f t="shared" si="52"/>
        <v>0</v>
      </c>
      <c r="AA157" s="187">
        <f t="shared" si="41"/>
        <v>0</v>
      </c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</row>
    <row r="158" spans="1:229" s="6" customFormat="1" ht="13">
      <c r="A158" s="2"/>
      <c r="B158" s="131" t="s">
        <v>116</v>
      </c>
      <c r="C158" s="131"/>
      <c r="D158" s="131"/>
      <c r="E158" s="131" t="s">
        <v>117</v>
      </c>
      <c r="F158" s="173"/>
      <c r="G158" s="122"/>
      <c r="H158" s="169" t="s">
        <v>118</v>
      </c>
      <c r="I158" s="170"/>
      <c r="J158" s="122"/>
      <c r="K158" s="171" t="s">
        <v>118</v>
      </c>
      <c r="L158" s="172" t="s">
        <v>119</v>
      </c>
      <c r="M158" s="172" t="s">
        <v>119</v>
      </c>
      <c r="N158" s="172"/>
      <c r="O158" s="226"/>
      <c r="P158" s="122"/>
      <c r="Q158" s="186">
        <f t="shared" si="44"/>
        <v>0</v>
      </c>
      <c r="R158" s="187">
        <f t="shared" si="45"/>
        <v>0</v>
      </c>
      <c r="S158" s="187">
        <f t="shared" si="46"/>
        <v>0</v>
      </c>
      <c r="T158" s="187">
        <f t="shared" si="47"/>
        <v>0</v>
      </c>
      <c r="U158" s="187">
        <f t="shared" si="48"/>
        <v>0</v>
      </c>
      <c r="V158" s="188">
        <f t="shared" si="49"/>
        <v>0</v>
      </c>
      <c r="W158" s="180"/>
      <c r="X158" s="186">
        <f t="shared" si="50"/>
        <v>0</v>
      </c>
      <c r="Y158" s="187">
        <f t="shared" si="51"/>
        <v>0</v>
      </c>
      <c r="Z158" s="187">
        <f t="shared" si="52"/>
        <v>0</v>
      </c>
      <c r="AA158" s="187">
        <f t="shared" si="41"/>
        <v>0</v>
      </c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</row>
    <row r="159" spans="1:229" s="6" customFormat="1" ht="13">
      <c r="A159" s="2"/>
      <c r="B159" s="131" t="s">
        <v>116</v>
      </c>
      <c r="C159" s="131"/>
      <c r="D159" s="131"/>
      <c r="E159" s="131" t="s">
        <v>117</v>
      </c>
      <c r="F159" s="173"/>
      <c r="G159" s="122"/>
      <c r="H159" s="169" t="s">
        <v>118</v>
      </c>
      <c r="I159" s="170"/>
      <c r="J159" s="122"/>
      <c r="K159" s="171" t="s">
        <v>118</v>
      </c>
      <c r="L159" s="172" t="s">
        <v>119</v>
      </c>
      <c r="M159" s="172" t="s">
        <v>119</v>
      </c>
      <c r="N159" s="172"/>
      <c r="O159" s="226"/>
      <c r="P159" s="122"/>
      <c r="Q159" s="186">
        <f t="shared" si="44"/>
        <v>0</v>
      </c>
      <c r="R159" s="187">
        <f t="shared" si="45"/>
        <v>0</v>
      </c>
      <c r="S159" s="187">
        <f t="shared" si="46"/>
        <v>0</v>
      </c>
      <c r="T159" s="187">
        <f t="shared" si="47"/>
        <v>0</v>
      </c>
      <c r="U159" s="187">
        <f t="shared" si="48"/>
        <v>0</v>
      </c>
      <c r="V159" s="188">
        <f t="shared" si="49"/>
        <v>0</v>
      </c>
      <c r="W159" s="180"/>
      <c r="X159" s="186">
        <f t="shared" si="50"/>
        <v>0</v>
      </c>
      <c r="Y159" s="187">
        <f t="shared" si="51"/>
        <v>0</v>
      </c>
      <c r="Z159" s="187">
        <f t="shared" si="52"/>
        <v>0</v>
      </c>
      <c r="AA159" s="187">
        <f t="shared" si="41"/>
        <v>0</v>
      </c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</row>
    <row r="160" spans="1:229" s="6" customFormat="1" ht="13">
      <c r="A160" s="2"/>
      <c r="B160" s="131" t="s">
        <v>116</v>
      </c>
      <c r="C160" s="131"/>
      <c r="D160" s="131"/>
      <c r="E160" s="131" t="s">
        <v>117</v>
      </c>
      <c r="F160" s="173"/>
      <c r="G160" s="122"/>
      <c r="H160" s="169" t="s">
        <v>118</v>
      </c>
      <c r="I160" s="170"/>
      <c r="J160" s="122"/>
      <c r="K160" s="171" t="s">
        <v>118</v>
      </c>
      <c r="L160" s="172" t="s">
        <v>119</v>
      </c>
      <c r="M160" s="172" t="s">
        <v>119</v>
      </c>
      <c r="N160" s="172"/>
      <c r="O160" s="226"/>
      <c r="P160" s="122"/>
      <c r="Q160" s="186">
        <f t="shared" si="44"/>
        <v>0</v>
      </c>
      <c r="R160" s="187">
        <f t="shared" si="45"/>
        <v>0</v>
      </c>
      <c r="S160" s="187">
        <f t="shared" si="46"/>
        <v>0</v>
      </c>
      <c r="T160" s="187">
        <f t="shared" si="47"/>
        <v>0</v>
      </c>
      <c r="U160" s="187">
        <f t="shared" si="48"/>
        <v>0</v>
      </c>
      <c r="V160" s="188">
        <f t="shared" si="49"/>
        <v>0</v>
      </c>
      <c r="W160" s="180"/>
      <c r="X160" s="186">
        <f t="shared" si="50"/>
        <v>0</v>
      </c>
      <c r="Y160" s="187">
        <f t="shared" si="51"/>
        <v>0</v>
      </c>
      <c r="Z160" s="187">
        <f t="shared" si="52"/>
        <v>0</v>
      </c>
      <c r="AA160" s="187">
        <f t="shared" si="41"/>
        <v>0</v>
      </c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</row>
    <row r="161" spans="1:229" s="6" customFormat="1" ht="13">
      <c r="A161" s="2"/>
      <c r="B161" s="131" t="s">
        <v>116</v>
      </c>
      <c r="C161" s="131"/>
      <c r="D161" s="131"/>
      <c r="E161" s="131" t="s">
        <v>117</v>
      </c>
      <c r="F161" s="173"/>
      <c r="G161" s="122"/>
      <c r="H161" s="169" t="s">
        <v>118</v>
      </c>
      <c r="I161" s="170"/>
      <c r="J161" s="122"/>
      <c r="K161" s="171" t="s">
        <v>118</v>
      </c>
      <c r="L161" s="172" t="s">
        <v>119</v>
      </c>
      <c r="M161" s="172" t="s">
        <v>119</v>
      </c>
      <c r="N161" s="172"/>
      <c r="O161" s="226"/>
      <c r="P161" s="122"/>
      <c r="Q161" s="186">
        <f t="shared" si="44"/>
        <v>0</v>
      </c>
      <c r="R161" s="187">
        <f t="shared" si="45"/>
        <v>0</v>
      </c>
      <c r="S161" s="187">
        <f t="shared" si="46"/>
        <v>0</v>
      </c>
      <c r="T161" s="187">
        <f t="shared" si="47"/>
        <v>0</v>
      </c>
      <c r="U161" s="187">
        <f t="shared" si="48"/>
        <v>0</v>
      </c>
      <c r="V161" s="188">
        <f t="shared" si="49"/>
        <v>0</v>
      </c>
      <c r="W161" s="180"/>
      <c r="X161" s="186">
        <f t="shared" si="50"/>
        <v>0</v>
      </c>
      <c r="Y161" s="187">
        <f t="shared" si="51"/>
        <v>0</v>
      </c>
      <c r="Z161" s="187">
        <f t="shared" si="52"/>
        <v>0</v>
      </c>
      <c r="AA161" s="187">
        <f t="shared" si="41"/>
        <v>0</v>
      </c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</row>
    <row r="162" spans="1:229" s="6" customFormat="1" ht="13">
      <c r="A162" s="2"/>
      <c r="B162" s="131" t="s">
        <v>116</v>
      </c>
      <c r="C162" s="131"/>
      <c r="D162" s="131"/>
      <c r="E162" s="131" t="s">
        <v>117</v>
      </c>
      <c r="F162" s="173"/>
      <c r="G162" s="122"/>
      <c r="H162" s="169" t="s">
        <v>118</v>
      </c>
      <c r="I162" s="170"/>
      <c r="J162" s="122"/>
      <c r="K162" s="171" t="s">
        <v>118</v>
      </c>
      <c r="L162" s="172" t="s">
        <v>119</v>
      </c>
      <c r="M162" s="172" t="s">
        <v>119</v>
      </c>
      <c r="N162" s="172"/>
      <c r="O162" s="226"/>
      <c r="P162" s="122"/>
      <c r="Q162" s="186">
        <f t="shared" si="44"/>
        <v>0</v>
      </c>
      <c r="R162" s="187">
        <f t="shared" si="45"/>
        <v>0</v>
      </c>
      <c r="S162" s="187">
        <f t="shared" si="46"/>
        <v>0</v>
      </c>
      <c r="T162" s="187">
        <f t="shared" si="47"/>
        <v>0</v>
      </c>
      <c r="U162" s="187">
        <f t="shared" si="48"/>
        <v>0</v>
      </c>
      <c r="V162" s="188">
        <f t="shared" si="49"/>
        <v>0</v>
      </c>
      <c r="W162" s="180"/>
      <c r="X162" s="186">
        <f t="shared" si="50"/>
        <v>0</v>
      </c>
      <c r="Y162" s="187">
        <f t="shared" si="51"/>
        <v>0</v>
      </c>
      <c r="Z162" s="187">
        <f t="shared" si="52"/>
        <v>0</v>
      </c>
      <c r="AA162" s="187">
        <f t="shared" si="41"/>
        <v>0</v>
      </c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</row>
    <row r="163" spans="1:229" s="6" customFormat="1" ht="13">
      <c r="A163" s="2"/>
      <c r="B163" s="131" t="s">
        <v>116</v>
      </c>
      <c r="C163" s="131"/>
      <c r="D163" s="131"/>
      <c r="E163" s="131" t="s">
        <v>117</v>
      </c>
      <c r="F163" s="173"/>
      <c r="G163" s="122"/>
      <c r="H163" s="169" t="s">
        <v>118</v>
      </c>
      <c r="I163" s="170"/>
      <c r="J163" s="122"/>
      <c r="K163" s="171" t="s">
        <v>118</v>
      </c>
      <c r="L163" s="172" t="s">
        <v>119</v>
      </c>
      <c r="M163" s="172" t="s">
        <v>119</v>
      </c>
      <c r="N163" s="172"/>
      <c r="O163" s="226"/>
      <c r="P163" s="122"/>
      <c r="Q163" s="186">
        <f t="shared" si="44"/>
        <v>0</v>
      </c>
      <c r="R163" s="187">
        <f t="shared" si="45"/>
        <v>0</v>
      </c>
      <c r="S163" s="187">
        <f t="shared" si="46"/>
        <v>0</v>
      </c>
      <c r="T163" s="187">
        <f t="shared" si="47"/>
        <v>0</v>
      </c>
      <c r="U163" s="187">
        <f t="shared" si="48"/>
        <v>0</v>
      </c>
      <c r="V163" s="188">
        <f t="shared" si="49"/>
        <v>0</v>
      </c>
      <c r="W163" s="180"/>
      <c r="X163" s="186">
        <f t="shared" si="50"/>
        <v>0</v>
      </c>
      <c r="Y163" s="187">
        <f t="shared" si="51"/>
        <v>0</v>
      </c>
      <c r="Z163" s="187">
        <f t="shared" si="52"/>
        <v>0</v>
      </c>
      <c r="AA163" s="187">
        <f t="shared" si="41"/>
        <v>0</v>
      </c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</row>
    <row r="164" spans="1:229" s="6" customFormat="1" ht="13">
      <c r="A164" s="2"/>
      <c r="B164" s="131" t="s">
        <v>116</v>
      </c>
      <c r="C164" s="131"/>
      <c r="D164" s="131"/>
      <c r="E164" s="131" t="s">
        <v>117</v>
      </c>
      <c r="F164" s="173"/>
      <c r="G164" s="122"/>
      <c r="H164" s="169" t="s">
        <v>118</v>
      </c>
      <c r="I164" s="170"/>
      <c r="J164" s="122"/>
      <c r="K164" s="171" t="s">
        <v>118</v>
      </c>
      <c r="L164" s="172" t="s">
        <v>119</v>
      </c>
      <c r="M164" s="172" t="s">
        <v>119</v>
      </c>
      <c r="N164" s="172"/>
      <c r="O164" s="226"/>
      <c r="P164" s="122"/>
      <c r="Q164" s="186">
        <f t="shared" si="44"/>
        <v>0</v>
      </c>
      <c r="R164" s="187">
        <f t="shared" si="45"/>
        <v>0</v>
      </c>
      <c r="S164" s="187">
        <f t="shared" si="46"/>
        <v>0</v>
      </c>
      <c r="T164" s="187">
        <f t="shared" si="47"/>
        <v>0</v>
      </c>
      <c r="U164" s="187">
        <f t="shared" si="48"/>
        <v>0</v>
      </c>
      <c r="V164" s="188">
        <f t="shared" si="49"/>
        <v>0</v>
      </c>
      <c r="W164" s="180"/>
      <c r="X164" s="186">
        <f t="shared" si="50"/>
        <v>0</v>
      </c>
      <c r="Y164" s="187">
        <f t="shared" si="51"/>
        <v>0</v>
      </c>
      <c r="Z164" s="187">
        <f t="shared" si="52"/>
        <v>0</v>
      </c>
      <c r="AA164" s="187">
        <f t="shared" si="41"/>
        <v>0</v>
      </c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</row>
    <row r="165" spans="1:229" s="6" customFormat="1" ht="13">
      <c r="A165" s="2"/>
      <c r="B165" s="131" t="s">
        <v>116</v>
      </c>
      <c r="C165" s="131"/>
      <c r="D165" s="131"/>
      <c r="E165" s="131" t="s">
        <v>117</v>
      </c>
      <c r="F165" s="173"/>
      <c r="G165" s="122"/>
      <c r="H165" s="169" t="s">
        <v>118</v>
      </c>
      <c r="I165" s="170"/>
      <c r="J165" s="122"/>
      <c r="K165" s="171" t="s">
        <v>118</v>
      </c>
      <c r="L165" s="172" t="s">
        <v>119</v>
      </c>
      <c r="M165" s="172" t="s">
        <v>119</v>
      </c>
      <c r="N165" s="172"/>
      <c r="O165" s="226"/>
      <c r="P165" s="122"/>
      <c r="Q165" s="186">
        <f t="shared" si="44"/>
        <v>0</v>
      </c>
      <c r="R165" s="187">
        <f t="shared" si="45"/>
        <v>0</v>
      </c>
      <c r="S165" s="187">
        <f t="shared" si="46"/>
        <v>0</v>
      </c>
      <c r="T165" s="187">
        <f t="shared" si="47"/>
        <v>0</v>
      </c>
      <c r="U165" s="187">
        <f t="shared" si="48"/>
        <v>0</v>
      </c>
      <c r="V165" s="188">
        <f t="shared" si="49"/>
        <v>0</v>
      </c>
      <c r="W165" s="180"/>
      <c r="X165" s="186">
        <f t="shared" si="50"/>
        <v>0</v>
      </c>
      <c r="Y165" s="187">
        <f t="shared" si="51"/>
        <v>0</v>
      </c>
      <c r="Z165" s="187">
        <f t="shared" si="52"/>
        <v>0</v>
      </c>
      <c r="AA165" s="187">
        <f t="shared" si="41"/>
        <v>0</v>
      </c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</row>
    <row r="166" spans="1:229" s="6" customFormat="1" ht="13">
      <c r="A166" s="2"/>
      <c r="B166" s="131" t="s">
        <v>116</v>
      </c>
      <c r="C166" s="131"/>
      <c r="D166" s="131"/>
      <c r="E166" s="131" t="s">
        <v>117</v>
      </c>
      <c r="F166" s="173"/>
      <c r="G166" s="122"/>
      <c r="H166" s="169" t="s">
        <v>118</v>
      </c>
      <c r="I166" s="170"/>
      <c r="J166" s="122"/>
      <c r="K166" s="171" t="s">
        <v>118</v>
      </c>
      <c r="L166" s="172" t="s">
        <v>119</v>
      </c>
      <c r="M166" s="172" t="s">
        <v>119</v>
      </c>
      <c r="N166" s="172"/>
      <c r="O166" s="226"/>
      <c r="P166" s="122"/>
      <c r="Q166" s="186">
        <f t="shared" si="44"/>
        <v>0</v>
      </c>
      <c r="R166" s="187">
        <f t="shared" si="45"/>
        <v>0</v>
      </c>
      <c r="S166" s="187">
        <f t="shared" si="46"/>
        <v>0</v>
      </c>
      <c r="T166" s="187">
        <f t="shared" si="47"/>
        <v>0</v>
      </c>
      <c r="U166" s="187">
        <f t="shared" si="48"/>
        <v>0</v>
      </c>
      <c r="V166" s="188">
        <f t="shared" si="49"/>
        <v>0</v>
      </c>
      <c r="W166" s="180"/>
      <c r="X166" s="186">
        <f t="shared" si="50"/>
        <v>0</v>
      </c>
      <c r="Y166" s="187">
        <f t="shared" si="51"/>
        <v>0</v>
      </c>
      <c r="Z166" s="187">
        <f t="shared" si="52"/>
        <v>0</v>
      </c>
      <c r="AA166" s="187">
        <f t="shared" si="41"/>
        <v>0</v>
      </c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</row>
    <row r="167" spans="1:229" s="6" customFormat="1" ht="13">
      <c r="A167" s="2"/>
      <c r="B167" s="131" t="s">
        <v>116</v>
      </c>
      <c r="C167" s="131"/>
      <c r="D167" s="131"/>
      <c r="E167" s="131" t="s">
        <v>117</v>
      </c>
      <c r="F167" s="173"/>
      <c r="G167" s="122"/>
      <c r="H167" s="169" t="s">
        <v>118</v>
      </c>
      <c r="I167" s="170"/>
      <c r="J167" s="122"/>
      <c r="K167" s="171" t="s">
        <v>118</v>
      </c>
      <c r="L167" s="172" t="s">
        <v>119</v>
      </c>
      <c r="M167" s="172" t="s">
        <v>119</v>
      </c>
      <c r="N167" s="172"/>
      <c r="O167" s="226"/>
      <c r="P167" s="122"/>
      <c r="Q167" s="186">
        <f t="shared" si="44"/>
        <v>0</v>
      </c>
      <c r="R167" s="187">
        <f t="shared" si="45"/>
        <v>0</v>
      </c>
      <c r="S167" s="187">
        <f t="shared" si="46"/>
        <v>0</v>
      </c>
      <c r="T167" s="187">
        <f t="shared" si="47"/>
        <v>0</v>
      </c>
      <c r="U167" s="187">
        <f t="shared" si="48"/>
        <v>0</v>
      </c>
      <c r="V167" s="188">
        <f t="shared" si="49"/>
        <v>0</v>
      </c>
      <c r="W167" s="180"/>
      <c r="X167" s="186">
        <f t="shared" si="50"/>
        <v>0</v>
      </c>
      <c r="Y167" s="187">
        <f t="shared" si="51"/>
        <v>0</v>
      </c>
      <c r="Z167" s="187">
        <f t="shared" si="52"/>
        <v>0</v>
      </c>
      <c r="AA167" s="187">
        <f t="shared" si="41"/>
        <v>0</v>
      </c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</row>
    <row r="168" spans="1:229" s="6" customFormat="1" ht="13">
      <c r="A168" s="2"/>
      <c r="B168" s="131" t="s">
        <v>116</v>
      </c>
      <c r="C168" s="131"/>
      <c r="D168" s="131"/>
      <c r="E168" s="131" t="s">
        <v>117</v>
      </c>
      <c r="F168" s="173"/>
      <c r="G168" s="122"/>
      <c r="H168" s="169" t="s">
        <v>118</v>
      </c>
      <c r="I168" s="170"/>
      <c r="J168" s="122"/>
      <c r="K168" s="171" t="s">
        <v>118</v>
      </c>
      <c r="L168" s="172" t="s">
        <v>119</v>
      </c>
      <c r="M168" s="172" t="s">
        <v>119</v>
      </c>
      <c r="N168" s="172"/>
      <c r="O168" s="226"/>
      <c r="P168" s="122"/>
      <c r="Q168" s="186">
        <f t="shared" si="44"/>
        <v>0</v>
      </c>
      <c r="R168" s="187">
        <f t="shared" si="45"/>
        <v>0</v>
      </c>
      <c r="S168" s="187">
        <f t="shared" si="46"/>
        <v>0</v>
      </c>
      <c r="T168" s="187">
        <f t="shared" si="47"/>
        <v>0</v>
      </c>
      <c r="U168" s="187">
        <f t="shared" si="48"/>
        <v>0</v>
      </c>
      <c r="V168" s="188">
        <f t="shared" si="49"/>
        <v>0</v>
      </c>
      <c r="W168" s="180"/>
      <c r="X168" s="186">
        <f t="shared" si="50"/>
        <v>0</v>
      </c>
      <c r="Y168" s="187">
        <f t="shared" si="51"/>
        <v>0</v>
      </c>
      <c r="Z168" s="187">
        <f t="shared" si="52"/>
        <v>0</v>
      </c>
      <c r="AA168" s="187">
        <f t="shared" ref="AA168:AA174" si="53">IF(K168="Avfall",0,F168-Z168)</f>
        <v>0</v>
      </c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</row>
    <row r="169" spans="1:229" s="6" customFormat="1" ht="13">
      <c r="A169" s="2"/>
      <c r="B169" s="131" t="s">
        <v>116</v>
      </c>
      <c r="C169" s="131"/>
      <c r="D169" s="131"/>
      <c r="E169" s="131" t="s">
        <v>117</v>
      </c>
      <c r="F169" s="173"/>
      <c r="G169" s="122"/>
      <c r="H169" s="169" t="s">
        <v>118</v>
      </c>
      <c r="I169" s="170"/>
      <c r="J169" s="122"/>
      <c r="K169" s="171" t="s">
        <v>118</v>
      </c>
      <c r="L169" s="172" t="s">
        <v>119</v>
      </c>
      <c r="M169" s="172" t="s">
        <v>119</v>
      </c>
      <c r="N169" s="172"/>
      <c r="O169" s="226"/>
      <c r="P169" s="122"/>
      <c r="Q169" s="186">
        <f t="shared" si="44"/>
        <v>0</v>
      </c>
      <c r="R169" s="187">
        <f t="shared" si="45"/>
        <v>0</v>
      </c>
      <c r="S169" s="187">
        <f t="shared" si="46"/>
        <v>0</v>
      </c>
      <c r="T169" s="187">
        <f t="shared" si="47"/>
        <v>0</v>
      </c>
      <c r="U169" s="187">
        <f t="shared" si="48"/>
        <v>0</v>
      </c>
      <c r="V169" s="188">
        <f t="shared" si="49"/>
        <v>0</v>
      </c>
      <c r="W169" s="180"/>
      <c r="X169" s="186">
        <f t="shared" si="50"/>
        <v>0</v>
      </c>
      <c r="Y169" s="187">
        <f t="shared" si="51"/>
        <v>0</v>
      </c>
      <c r="Z169" s="187">
        <f t="shared" si="52"/>
        <v>0</v>
      </c>
      <c r="AA169" s="187">
        <f t="shared" si="53"/>
        <v>0</v>
      </c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</row>
    <row r="170" spans="1:229" s="6" customFormat="1" ht="13">
      <c r="A170" s="2"/>
      <c r="B170" s="131" t="s">
        <v>116</v>
      </c>
      <c r="C170" s="131"/>
      <c r="D170" s="131"/>
      <c r="E170" s="131" t="s">
        <v>117</v>
      </c>
      <c r="F170" s="173"/>
      <c r="G170" s="122"/>
      <c r="H170" s="169" t="s">
        <v>118</v>
      </c>
      <c r="I170" s="170"/>
      <c r="J170" s="122"/>
      <c r="K170" s="171" t="s">
        <v>118</v>
      </c>
      <c r="L170" s="172" t="s">
        <v>119</v>
      </c>
      <c r="M170" s="172" t="s">
        <v>119</v>
      </c>
      <c r="N170" s="172"/>
      <c r="O170" s="226"/>
      <c r="P170" s="122"/>
      <c r="Q170" s="186">
        <f t="shared" si="44"/>
        <v>0</v>
      </c>
      <c r="R170" s="187">
        <f t="shared" si="45"/>
        <v>0</v>
      </c>
      <c r="S170" s="187">
        <f t="shared" si="46"/>
        <v>0</v>
      </c>
      <c r="T170" s="187">
        <f t="shared" si="47"/>
        <v>0</v>
      </c>
      <c r="U170" s="187">
        <f t="shared" si="48"/>
        <v>0</v>
      </c>
      <c r="V170" s="188">
        <f t="shared" si="49"/>
        <v>0</v>
      </c>
      <c r="W170" s="180"/>
      <c r="X170" s="186">
        <f t="shared" si="50"/>
        <v>0</v>
      </c>
      <c r="Y170" s="187">
        <f t="shared" si="51"/>
        <v>0</v>
      </c>
      <c r="Z170" s="187">
        <f t="shared" si="52"/>
        <v>0</v>
      </c>
      <c r="AA170" s="187">
        <f t="shared" si="53"/>
        <v>0</v>
      </c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</row>
    <row r="171" spans="1:229" s="6" customFormat="1" ht="13">
      <c r="A171" s="2"/>
      <c r="B171" s="131" t="s">
        <v>116</v>
      </c>
      <c r="C171" s="131"/>
      <c r="D171" s="131"/>
      <c r="E171" s="131" t="s">
        <v>117</v>
      </c>
      <c r="F171" s="173"/>
      <c r="G171" s="122"/>
      <c r="H171" s="169" t="s">
        <v>118</v>
      </c>
      <c r="I171" s="170"/>
      <c r="J171" s="122"/>
      <c r="K171" s="171" t="s">
        <v>118</v>
      </c>
      <c r="L171" s="172" t="s">
        <v>119</v>
      </c>
      <c r="M171" s="172" t="s">
        <v>119</v>
      </c>
      <c r="N171" s="172"/>
      <c r="O171" s="226"/>
      <c r="P171" s="122"/>
      <c r="Q171" s="186">
        <f t="shared" si="44"/>
        <v>0</v>
      </c>
      <c r="R171" s="187">
        <f t="shared" si="45"/>
        <v>0</v>
      </c>
      <c r="S171" s="187">
        <f t="shared" si="46"/>
        <v>0</v>
      </c>
      <c r="T171" s="187">
        <f t="shared" si="47"/>
        <v>0</v>
      </c>
      <c r="U171" s="187">
        <f t="shared" si="48"/>
        <v>0</v>
      </c>
      <c r="V171" s="188">
        <f t="shared" si="49"/>
        <v>0</v>
      </c>
      <c r="W171" s="180"/>
      <c r="X171" s="186">
        <f t="shared" si="50"/>
        <v>0</v>
      </c>
      <c r="Y171" s="187">
        <f t="shared" si="51"/>
        <v>0</v>
      </c>
      <c r="Z171" s="187">
        <f t="shared" si="52"/>
        <v>0</v>
      </c>
      <c r="AA171" s="187">
        <f t="shared" si="53"/>
        <v>0</v>
      </c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</row>
    <row r="172" spans="1:229" s="6" customFormat="1" ht="13">
      <c r="A172" s="2"/>
      <c r="B172" s="131" t="s">
        <v>116</v>
      </c>
      <c r="C172" s="131"/>
      <c r="D172" s="131"/>
      <c r="E172" s="131" t="s">
        <v>117</v>
      </c>
      <c r="F172" s="173"/>
      <c r="G172" s="122"/>
      <c r="H172" s="169" t="s">
        <v>118</v>
      </c>
      <c r="I172" s="170"/>
      <c r="J172" s="122"/>
      <c r="K172" s="171" t="s">
        <v>118</v>
      </c>
      <c r="L172" s="172" t="s">
        <v>119</v>
      </c>
      <c r="M172" s="172" t="s">
        <v>119</v>
      </c>
      <c r="N172" s="172"/>
      <c r="O172" s="226"/>
      <c r="P172" s="122"/>
      <c r="Q172" s="186">
        <f t="shared" si="44"/>
        <v>0</v>
      </c>
      <c r="R172" s="187">
        <f t="shared" si="45"/>
        <v>0</v>
      </c>
      <c r="S172" s="187">
        <f t="shared" si="46"/>
        <v>0</v>
      </c>
      <c r="T172" s="187">
        <f t="shared" si="47"/>
        <v>0</v>
      </c>
      <c r="U172" s="187">
        <f t="shared" si="48"/>
        <v>0</v>
      </c>
      <c r="V172" s="188">
        <f t="shared" si="49"/>
        <v>0</v>
      </c>
      <c r="W172" s="180"/>
      <c r="X172" s="186">
        <f t="shared" si="50"/>
        <v>0</v>
      </c>
      <c r="Y172" s="187">
        <f t="shared" si="51"/>
        <v>0</v>
      </c>
      <c r="Z172" s="187">
        <f t="shared" si="52"/>
        <v>0</v>
      </c>
      <c r="AA172" s="187">
        <f t="shared" si="53"/>
        <v>0</v>
      </c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</row>
    <row r="173" spans="1:229" s="6" customFormat="1" ht="13">
      <c r="A173" s="2"/>
      <c r="B173" s="131" t="s">
        <v>116</v>
      </c>
      <c r="C173" s="131"/>
      <c r="D173" s="131"/>
      <c r="E173" s="131" t="s">
        <v>117</v>
      </c>
      <c r="F173" s="173"/>
      <c r="G173" s="122"/>
      <c r="H173" s="169" t="s">
        <v>118</v>
      </c>
      <c r="I173" s="170"/>
      <c r="J173" s="122"/>
      <c r="K173" s="171" t="s">
        <v>118</v>
      </c>
      <c r="L173" s="172" t="s">
        <v>119</v>
      </c>
      <c r="M173" s="172" t="s">
        <v>119</v>
      </c>
      <c r="N173" s="172"/>
      <c r="O173" s="226"/>
      <c r="P173" s="122"/>
      <c r="Q173" s="186">
        <f t="shared" si="44"/>
        <v>0</v>
      </c>
      <c r="R173" s="187">
        <f t="shared" si="45"/>
        <v>0</v>
      </c>
      <c r="S173" s="187">
        <f t="shared" si="46"/>
        <v>0</v>
      </c>
      <c r="T173" s="187">
        <f t="shared" si="47"/>
        <v>0</v>
      </c>
      <c r="U173" s="187">
        <f t="shared" si="48"/>
        <v>0</v>
      </c>
      <c r="V173" s="188">
        <f t="shared" si="49"/>
        <v>0</v>
      </c>
      <c r="W173" s="180"/>
      <c r="X173" s="186">
        <f t="shared" si="50"/>
        <v>0</v>
      </c>
      <c r="Y173" s="187">
        <f t="shared" si="51"/>
        <v>0</v>
      </c>
      <c r="Z173" s="187">
        <f t="shared" si="52"/>
        <v>0</v>
      </c>
      <c r="AA173" s="187">
        <f t="shared" si="53"/>
        <v>0</v>
      </c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</row>
    <row r="174" spans="1:229" s="6" customFormat="1" ht="13">
      <c r="A174" s="2"/>
      <c r="B174" s="143" t="s">
        <v>116</v>
      </c>
      <c r="C174" s="143"/>
      <c r="D174" s="143"/>
      <c r="E174" s="143" t="s">
        <v>117</v>
      </c>
      <c r="F174" s="194"/>
      <c r="G174" s="122"/>
      <c r="H174" s="174" t="s">
        <v>118</v>
      </c>
      <c r="I174" s="175"/>
      <c r="J174" s="122"/>
      <c r="K174" s="195" t="s">
        <v>118</v>
      </c>
      <c r="L174" s="196" t="s">
        <v>119</v>
      </c>
      <c r="M174" s="196" t="s">
        <v>119</v>
      </c>
      <c r="N174" s="196"/>
      <c r="O174" s="227"/>
      <c r="P174" s="122"/>
      <c r="Q174" s="189">
        <f t="shared" si="44"/>
        <v>0</v>
      </c>
      <c r="R174" s="190">
        <f t="shared" si="45"/>
        <v>0</v>
      </c>
      <c r="S174" s="190">
        <f t="shared" si="46"/>
        <v>0</v>
      </c>
      <c r="T174" s="190">
        <f t="shared" si="47"/>
        <v>0</v>
      </c>
      <c r="U174" s="190">
        <f t="shared" si="48"/>
        <v>0</v>
      </c>
      <c r="V174" s="191">
        <f t="shared" si="49"/>
        <v>0</v>
      </c>
      <c r="W174" s="192"/>
      <c r="X174" s="189">
        <f t="shared" si="50"/>
        <v>0</v>
      </c>
      <c r="Y174" s="190">
        <f t="shared" si="51"/>
        <v>0</v>
      </c>
      <c r="Z174" s="190">
        <f t="shared" si="52"/>
        <v>0</v>
      </c>
      <c r="AA174" s="190">
        <f t="shared" si="53"/>
        <v>0</v>
      </c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</row>
    <row r="175" spans="1:229" s="2" customFormat="1" ht="13">
      <c r="L175" s="5"/>
      <c r="M175" s="5"/>
      <c r="N175" s="5"/>
      <c r="O175" s="5"/>
      <c r="P175" s="122"/>
      <c r="Q175" s="193"/>
      <c r="R175" s="193"/>
      <c r="S175" s="193"/>
      <c r="T175" s="193"/>
      <c r="U175" s="193"/>
      <c r="V175" s="193"/>
      <c r="W175" s="193"/>
      <c r="X175" s="193"/>
      <c r="Y175" s="193"/>
      <c r="Z175" s="193"/>
      <c r="AA175" s="193"/>
    </row>
    <row r="176" spans="1:229" s="2" customFormat="1" ht="13">
      <c r="L176" s="5"/>
      <c r="M176" s="5"/>
      <c r="N176" s="5"/>
      <c r="O176" s="5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</row>
    <row r="177" spans="12:27" s="2" customFormat="1" ht="13">
      <c r="L177" s="5"/>
      <c r="M177" s="5"/>
      <c r="N177" s="5"/>
      <c r="O177" s="5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</row>
    <row r="178" spans="12:27" s="2" customFormat="1" ht="13">
      <c r="L178" s="5"/>
      <c r="M178" s="5"/>
      <c r="N178" s="5"/>
      <c r="O178" s="5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</row>
    <row r="179" spans="12:27" s="2" customFormat="1" ht="13">
      <c r="L179" s="5"/>
      <c r="M179" s="5"/>
      <c r="N179" s="5"/>
      <c r="O179" s="5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</row>
    <row r="180" spans="12:27" s="2" customFormat="1" ht="13">
      <c r="L180" s="5"/>
      <c r="M180" s="5"/>
      <c r="N180" s="5"/>
      <c r="O180" s="5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</row>
    <row r="181" spans="12:27" s="2" customFormat="1" ht="13">
      <c r="L181" s="5"/>
      <c r="M181" s="5"/>
      <c r="N181" s="5"/>
      <c r="O181" s="5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</row>
    <row r="182" spans="12:27" s="2" customFormat="1" ht="13">
      <c r="L182" s="5"/>
      <c r="M182" s="5"/>
      <c r="N182" s="5"/>
      <c r="O182" s="5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</row>
    <row r="183" spans="12:27" s="2" customFormat="1" ht="13">
      <c r="L183" s="5"/>
      <c r="M183" s="5"/>
      <c r="N183" s="5"/>
      <c r="O183" s="5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</row>
    <row r="184" spans="12:27" s="2" customFormat="1" ht="13">
      <c r="L184" s="5"/>
      <c r="M184" s="5"/>
      <c r="N184" s="5"/>
      <c r="O184" s="5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</row>
    <row r="185" spans="12:27" s="2" customFormat="1" ht="13">
      <c r="L185" s="5"/>
      <c r="M185" s="5"/>
      <c r="N185" s="5"/>
      <c r="O185" s="5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</row>
    <row r="186" spans="12:27" s="2" customFormat="1" ht="13">
      <c r="L186" s="5"/>
      <c r="M186" s="5"/>
      <c r="N186" s="5"/>
      <c r="O186" s="5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</row>
    <row r="187" spans="12:27" s="2" customFormat="1" ht="13">
      <c r="L187" s="5"/>
      <c r="M187" s="5"/>
      <c r="N187" s="5"/>
      <c r="O187" s="5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</row>
    <row r="188" spans="12:27" s="2" customFormat="1" ht="13">
      <c r="L188" s="5"/>
      <c r="M188" s="5"/>
      <c r="N188" s="5"/>
      <c r="O188" s="5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</row>
    <row r="189" spans="12:27" s="2" customFormat="1" ht="13">
      <c r="L189" s="5"/>
      <c r="M189" s="5"/>
      <c r="N189" s="5"/>
      <c r="O189" s="5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</row>
    <row r="190" spans="12:27" s="2" customFormat="1" ht="13">
      <c r="L190" s="5"/>
      <c r="M190" s="5"/>
      <c r="N190" s="5"/>
      <c r="O190" s="5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</row>
    <row r="191" spans="12:27" s="2" customFormat="1" ht="13">
      <c r="L191" s="5"/>
      <c r="M191" s="5"/>
      <c r="N191" s="5"/>
      <c r="O191" s="5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</row>
    <row r="192" spans="12:27" s="2" customFormat="1" ht="13">
      <c r="L192" s="5"/>
      <c r="M192" s="5"/>
      <c r="N192" s="5"/>
      <c r="O192" s="5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</row>
    <row r="193" spans="12:27" s="2" customFormat="1" ht="13">
      <c r="L193" s="5"/>
      <c r="M193" s="5"/>
      <c r="N193" s="5"/>
      <c r="O193" s="5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</row>
    <row r="194" spans="12:27" s="2" customFormat="1" ht="13">
      <c r="L194" s="5"/>
      <c r="M194" s="5"/>
      <c r="N194" s="5"/>
      <c r="O194" s="5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</row>
    <row r="195" spans="12:27" s="2" customFormat="1" ht="13">
      <c r="L195" s="5"/>
      <c r="M195" s="5"/>
      <c r="N195" s="5"/>
      <c r="O195" s="5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</row>
    <row r="196" spans="12:27" s="2" customFormat="1" ht="13">
      <c r="L196" s="5"/>
      <c r="M196" s="5"/>
      <c r="N196" s="5"/>
      <c r="O196" s="5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</row>
    <row r="197" spans="12:27" s="2" customFormat="1" ht="13">
      <c r="L197" s="5"/>
      <c r="M197" s="5"/>
      <c r="N197" s="5"/>
      <c r="O197" s="5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</row>
    <row r="198" spans="12:27" s="2" customFormat="1" ht="13">
      <c r="L198" s="5"/>
      <c r="M198" s="5"/>
      <c r="N198" s="5"/>
      <c r="O198" s="5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</row>
    <row r="199" spans="12:27" s="2" customFormat="1" ht="13">
      <c r="L199" s="5"/>
      <c r="M199" s="5"/>
      <c r="N199" s="5"/>
      <c r="O199" s="5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</row>
    <row r="200" spans="12:27" s="2" customFormat="1" ht="13">
      <c r="L200" s="5"/>
      <c r="M200" s="5"/>
      <c r="N200" s="5"/>
      <c r="O200" s="5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</row>
    <row r="201" spans="12:27" s="2" customFormat="1" ht="13">
      <c r="L201" s="5"/>
      <c r="M201" s="5"/>
      <c r="N201" s="5"/>
      <c r="O201" s="5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</row>
    <row r="202" spans="12:27" s="2" customFormat="1" ht="13">
      <c r="L202" s="5"/>
      <c r="M202" s="5"/>
      <c r="N202" s="5"/>
      <c r="O202" s="5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</row>
    <row r="203" spans="12:27" s="2" customFormat="1" ht="13">
      <c r="L203" s="5"/>
      <c r="M203" s="5"/>
      <c r="N203" s="5"/>
      <c r="O203" s="5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</row>
    <row r="204" spans="12:27" s="2" customFormat="1" ht="13">
      <c r="L204" s="5"/>
      <c r="M204" s="5"/>
      <c r="N204" s="5"/>
      <c r="O204" s="5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</row>
    <row r="205" spans="12:27" s="2" customFormat="1" ht="13">
      <c r="L205" s="5"/>
      <c r="M205" s="5"/>
      <c r="N205" s="5"/>
      <c r="O205" s="5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</row>
    <row r="206" spans="12:27" s="2" customFormat="1" ht="13">
      <c r="L206" s="5"/>
      <c r="M206" s="5"/>
      <c r="N206" s="5"/>
      <c r="O206" s="5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</row>
    <row r="207" spans="12:27" s="2" customFormat="1" ht="13">
      <c r="L207" s="5"/>
      <c r="M207" s="5"/>
      <c r="N207" s="5"/>
      <c r="O207" s="5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</row>
    <row r="208" spans="12:27" s="2" customFormat="1" ht="13">
      <c r="L208" s="5"/>
      <c r="M208" s="5"/>
      <c r="N208" s="5"/>
      <c r="O208" s="5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</row>
    <row r="209" spans="12:27" s="2" customFormat="1" ht="13">
      <c r="L209" s="5"/>
      <c r="M209" s="5"/>
      <c r="N209" s="5"/>
      <c r="O209" s="5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</row>
    <row r="210" spans="12:27" s="2" customFormat="1" ht="13">
      <c r="L210" s="5"/>
      <c r="M210" s="5"/>
      <c r="N210" s="5"/>
      <c r="O210" s="5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</row>
    <row r="211" spans="12:27" s="2" customFormat="1" ht="13">
      <c r="L211" s="5"/>
      <c r="M211" s="5"/>
      <c r="N211" s="5"/>
      <c r="O211" s="5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</row>
    <row r="212" spans="12:27" s="2" customFormat="1" ht="13">
      <c r="L212" s="5"/>
      <c r="M212" s="5"/>
      <c r="N212" s="5"/>
      <c r="O212" s="5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</row>
    <row r="213" spans="12:27" s="2" customFormat="1" ht="13">
      <c r="L213" s="5"/>
      <c r="M213" s="5"/>
      <c r="N213" s="5"/>
      <c r="O213" s="5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</row>
    <row r="214" spans="12:27" s="2" customFormat="1" ht="13">
      <c r="L214" s="5"/>
      <c r="M214" s="5"/>
      <c r="N214" s="5"/>
      <c r="O214" s="5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</row>
    <row r="215" spans="12:27" s="2" customFormat="1" ht="13">
      <c r="L215" s="5"/>
      <c r="M215" s="5"/>
      <c r="N215" s="5"/>
      <c r="O215" s="5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</row>
    <row r="216" spans="12:27" s="2" customFormat="1" ht="13">
      <c r="L216" s="5"/>
      <c r="M216" s="5"/>
      <c r="N216" s="5"/>
      <c r="O216" s="5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</row>
    <row r="217" spans="12:27" s="2" customFormat="1" ht="13">
      <c r="L217" s="5"/>
      <c r="M217" s="5"/>
      <c r="N217" s="5"/>
      <c r="O217" s="5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</row>
    <row r="218" spans="12:27" s="2" customFormat="1" ht="13">
      <c r="L218" s="5"/>
      <c r="M218" s="5"/>
      <c r="N218" s="5"/>
      <c r="O218" s="5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</row>
    <row r="219" spans="12:27" s="2" customFormat="1" ht="13">
      <c r="L219" s="5"/>
      <c r="M219" s="5"/>
      <c r="N219" s="5"/>
      <c r="O219" s="5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</row>
    <row r="220" spans="12:27" s="2" customFormat="1" ht="13">
      <c r="L220" s="5"/>
      <c r="M220" s="5"/>
      <c r="N220" s="5"/>
      <c r="O220" s="5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</row>
    <row r="221" spans="12:27" s="2" customFormat="1" ht="13">
      <c r="L221" s="5"/>
      <c r="M221" s="5"/>
      <c r="N221" s="5"/>
      <c r="O221" s="5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</row>
    <row r="222" spans="12:27" s="2" customFormat="1" ht="13">
      <c r="L222" s="5"/>
      <c r="M222" s="5"/>
      <c r="N222" s="5"/>
      <c r="O222" s="5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</row>
    <row r="223" spans="12:27" s="2" customFormat="1" ht="13">
      <c r="L223" s="5"/>
      <c r="M223" s="5"/>
      <c r="N223" s="5"/>
      <c r="O223" s="5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</row>
    <row r="224" spans="12:27" s="2" customFormat="1" ht="13">
      <c r="L224" s="5"/>
      <c r="M224" s="5"/>
      <c r="N224" s="5"/>
      <c r="O224" s="5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</row>
    <row r="225" spans="12:27" s="2" customFormat="1" ht="13.25" customHeight="1">
      <c r="L225" s="5"/>
      <c r="M225" s="5"/>
      <c r="N225" s="5"/>
      <c r="O225" s="5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</row>
    <row r="226" spans="12:27" s="2" customFormat="1" ht="13">
      <c r="L226" s="5"/>
      <c r="M226" s="5"/>
      <c r="N226" s="5"/>
      <c r="O226" s="5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</row>
    <row r="227" spans="12:27" s="2" customFormat="1" ht="13">
      <c r="L227" s="5"/>
      <c r="M227" s="5"/>
      <c r="N227" s="5"/>
      <c r="O227" s="5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</row>
    <row r="228" spans="12:27" s="2" customFormat="1" ht="13">
      <c r="L228" s="5"/>
      <c r="M228" s="5"/>
      <c r="N228" s="5"/>
      <c r="O228" s="5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</row>
    <row r="229" spans="12:27" s="2" customFormat="1" ht="13">
      <c r="L229" s="5"/>
      <c r="M229" s="5"/>
      <c r="N229" s="5"/>
      <c r="O229" s="5"/>
      <c r="P229" s="122"/>
      <c r="Q229" s="122"/>
      <c r="R229" s="122"/>
      <c r="S229" s="122"/>
      <c r="T229" s="122"/>
      <c r="U229" s="122"/>
      <c r="V229" s="122"/>
      <c r="W229" s="122"/>
      <c r="X229" s="275"/>
      <c r="Y229" s="275"/>
      <c r="Z229" s="275"/>
      <c r="AA229" s="275"/>
    </row>
    <row r="230" spans="12:27" s="2" customFormat="1" ht="13">
      <c r="L230" s="5"/>
      <c r="M230" s="5"/>
      <c r="N230" s="5"/>
      <c r="O230" s="5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</row>
    <row r="231" spans="12:27" s="2" customFormat="1" ht="13">
      <c r="L231" s="5"/>
      <c r="M231" s="5"/>
      <c r="N231" s="5"/>
      <c r="O231" s="5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</row>
    <row r="232" spans="12:27" s="2" customFormat="1" ht="13">
      <c r="L232" s="5"/>
      <c r="M232" s="5"/>
      <c r="N232" s="5"/>
      <c r="O232" s="5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</row>
    <row r="233" spans="12:27" s="2" customFormat="1" ht="13">
      <c r="L233" s="5"/>
      <c r="M233" s="5"/>
      <c r="N233" s="5"/>
      <c r="O233" s="5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</row>
    <row r="234" spans="12:27" s="2" customFormat="1" ht="13">
      <c r="L234" s="5"/>
      <c r="M234" s="5"/>
      <c r="N234" s="5"/>
      <c r="O234" s="5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</row>
    <row r="235" spans="12:27" s="2" customFormat="1" ht="13">
      <c r="L235" s="5"/>
      <c r="M235" s="5"/>
      <c r="N235" s="5"/>
      <c r="O235" s="5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</row>
    <row r="236" spans="12:27" s="2" customFormat="1" ht="13">
      <c r="L236" s="5"/>
      <c r="M236" s="5"/>
      <c r="N236" s="5"/>
      <c r="O236" s="5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</row>
    <row r="237" spans="12:27" s="2" customFormat="1" ht="13">
      <c r="L237" s="5"/>
      <c r="M237" s="5"/>
      <c r="N237" s="5"/>
      <c r="O237" s="5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</row>
    <row r="238" spans="12:27" s="2" customFormat="1" ht="13">
      <c r="L238" s="5"/>
      <c r="M238" s="5"/>
      <c r="N238" s="5"/>
      <c r="O238" s="5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</row>
    <row r="239" spans="12:27" s="2" customFormat="1" ht="13">
      <c r="L239" s="5"/>
      <c r="M239" s="5"/>
      <c r="N239" s="5"/>
      <c r="O239" s="5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</row>
    <row r="240" spans="12:27" s="2" customFormat="1" ht="13">
      <c r="L240" s="5"/>
      <c r="M240" s="5"/>
      <c r="N240" s="5"/>
      <c r="O240" s="5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</row>
    <row r="241" spans="12:27" s="2" customFormat="1" ht="13">
      <c r="L241" s="5"/>
      <c r="M241" s="5"/>
      <c r="N241" s="5"/>
      <c r="O241" s="5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</row>
    <row r="242" spans="12:27" s="2" customFormat="1" ht="13">
      <c r="L242" s="5"/>
      <c r="M242" s="5"/>
      <c r="N242" s="5"/>
      <c r="O242" s="5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</row>
    <row r="243" spans="12:27" s="2" customFormat="1" ht="13">
      <c r="L243" s="5"/>
      <c r="M243" s="5"/>
      <c r="N243" s="5"/>
      <c r="O243" s="5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</row>
    <row r="244" spans="12:27" s="2" customFormat="1" ht="13">
      <c r="L244" s="5"/>
      <c r="M244" s="5"/>
      <c r="N244" s="5"/>
      <c r="O244" s="5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</row>
    <row r="245" spans="12:27" s="2" customFormat="1" ht="13">
      <c r="L245" s="5"/>
      <c r="M245" s="5"/>
      <c r="N245" s="5"/>
      <c r="O245" s="5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</row>
    <row r="246" spans="12:27" s="2" customFormat="1" ht="13">
      <c r="L246" s="5"/>
      <c r="M246" s="5"/>
      <c r="N246" s="5"/>
      <c r="O246" s="5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</row>
    <row r="247" spans="12:27" s="2" customFormat="1" ht="13">
      <c r="L247" s="5"/>
      <c r="M247" s="5"/>
      <c r="N247" s="5"/>
      <c r="O247" s="5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</row>
    <row r="248" spans="12:27" s="2" customFormat="1" ht="13">
      <c r="L248" s="5"/>
      <c r="M248" s="5"/>
      <c r="N248" s="5"/>
      <c r="O248" s="5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</row>
    <row r="249" spans="12:27" s="2" customFormat="1" ht="13.25" customHeight="1">
      <c r="L249" s="5"/>
      <c r="M249" s="5"/>
      <c r="N249" s="5"/>
      <c r="O249" s="5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</row>
    <row r="250" spans="12:27" s="2" customFormat="1" ht="13">
      <c r="L250" s="5"/>
      <c r="M250" s="5"/>
      <c r="N250" s="5"/>
      <c r="O250" s="5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</row>
    <row r="251" spans="12:27" s="2" customFormat="1" ht="15" customHeight="1">
      <c r="L251" s="5"/>
      <c r="M251" s="5"/>
      <c r="N251" s="5"/>
      <c r="O251" s="5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</row>
    <row r="252" spans="12:27" s="2" customFormat="1" ht="15" customHeight="1">
      <c r="L252" s="5"/>
      <c r="M252" s="5"/>
      <c r="N252" s="5"/>
      <c r="O252" s="5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</row>
    <row r="253" spans="12:27" s="2" customFormat="1" ht="13.25" customHeight="1">
      <c r="L253" s="5"/>
      <c r="M253" s="5"/>
      <c r="N253" s="5"/>
      <c r="O253" s="5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</row>
    <row r="254" spans="12:27" s="2" customFormat="1" ht="15" customHeight="1">
      <c r="L254" s="5"/>
      <c r="M254" s="5"/>
      <c r="N254" s="5"/>
      <c r="O254" s="5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</row>
    <row r="255" spans="12:27" s="2" customFormat="1" ht="15" customHeight="1">
      <c r="L255" s="5"/>
      <c r="M255" s="5"/>
      <c r="N255" s="5"/>
      <c r="O255" s="5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</row>
    <row r="256" spans="12:27" s="2" customFormat="1" ht="13">
      <c r="L256" s="5"/>
      <c r="M256" s="5"/>
      <c r="N256" s="5"/>
      <c r="O256" s="5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</row>
    <row r="257" spans="12:27" s="2" customFormat="1" ht="14" customHeight="1">
      <c r="L257" s="5"/>
      <c r="M257" s="5"/>
      <c r="N257" s="5"/>
      <c r="O257" s="5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</row>
    <row r="258" spans="12:27" s="2" customFormat="1" ht="13">
      <c r="L258" s="5"/>
      <c r="M258" s="5"/>
      <c r="N258" s="5"/>
      <c r="O258" s="5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</row>
    <row r="259" spans="12:27" s="2" customFormat="1" ht="13">
      <c r="L259" s="5"/>
      <c r="M259" s="5"/>
      <c r="N259" s="5"/>
      <c r="O259" s="5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</row>
    <row r="260" spans="12:27" s="2" customFormat="1" ht="13">
      <c r="L260" s="5"/>
      <c r="M260" s="5"/>
      <c r="N260" s="5"/>
      <c r="O260" s="5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</row>
    <row r="261" spans="12:27" s="2" customFormat="1" ht="13">
      <c r="L261" s="5"/>
      <c r="M261" s="5"/>
      <c r="N261" s="5"/>
      <c r="O261" s="5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</row>
    <row r="262" spans="12:27" s="2" customFormat="1" ht="13">
      <c r="L262" s="5"/>
      <c r="M262" s="5"/>
      <c r="N262" s="5"/>
      <c r="O262" s="5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</row>
    <row r="263" spans="12:27" s="2" customFormat="1" ht="13">
      <c r="L263" s="5"/>
      <c r="M263" s="5"/>
      <c r="N263" s="5"/>
      <c r="O263" s="5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</row>
    <row r="264" spans="12:27" s="2" customFormat="1" ht="13">
      <c r="L264" s="5"/>
      <c r="M264" s="5"/>
      <c r="N264" s="5"/>
      <c r="O264" s="5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</row>
    <row r="265" spans="12:27" s="2" customFormat="1" ht="13">
      <c r="L265" s="5"/>
      <c r="M265" s="5"/>
      <c r="N265" s="5"/>
      <c r="O265" s="5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</row>
    <row r="266" spans="12:27" s="2" customFormat="1" ht="13">
      <c r="L266" s="5"/>
      <c r="M266" s="5"/>
      <c r="N266" s="5"/>
      <c r="O266" s="5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</row>
    <row r="267" spans="12:27" s="2" customFormat="1" ht="13">
      <c r="L267" s="5"/>
      <c r="M267" s="5"/>
      <c r="N267" s="5"/>
      <c r="O267" s="5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</row>
    <row r="268" spans="12:27" s="2" customFormat="1" ht="13">
      <c r="L268" s="5"/>
      <c r="M268" s="5"/>
      <c r="N268" s="5"/>
      <c r="O268" s="5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</row>
    <row r="269" spans="12:27" s="2" customFormat="1" ht="13">
      <c r="L269" s="5"/>
      <c r="M269" s="5"/>
      <c r="N269" s="5"/>
      <c r="O269" s="5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</row>
    <row r="270" spans="12:27" s="2" customFormat="1" ht="13">
      <c r="L270" s="5"/>
      <c r="M270" s="5"/>
      <c r="N270" s="5"/>
      <c r="O270" s="5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</row>
    <row r="271" spans="12:27" s="2" customFormat="1" ht="13">
      <c r="L271" s="5"/>
      <c r="M271" s="5"/>
      <c r="N271" s="5"/>
      <c r="O271" s="5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</row>
    <row r="272" spans="12:27" s="2" customFormat="1" ht="13">
      <c r="L272" s="5"/>
      <c r="M272" s="5"/>
      <c r="N272" s="5"/>
      <c r="O272" s="5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</row>
    <row r="273" spans="12:27" s="2" customFormat="1" ht="13">
      <c r="L273" s="5"/>
      <c r="M273" s="5"/>
      <c r="N273" s="5"/>
      <c r="O273" s="5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</row>
    <row r="274" spans="12:27" s="2" customFormat="1" ht="13">
      <c r="L274" s="5"/>
      <c r="M274" s="5"/>
      <c r="N274" s="5"/>
      <c r="O274" s="5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</row>
    <row r="275" spans="12:27" s="2" customFormat="1" ht="13">
      <c r="L275" s="5"/>
      <c r="M275" s="5"/>
      <c r="N275" s="5"/>
      <c r="O275" s="5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</row>
    <row r="276" spans="12:27" s="2" customFormat="1" ht="13">
      <c r="L276" s="5"/>
      <c r="M276" s="5"/>
      <c r="N276" s="5"/>
      <c r="O276" s="5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</row>
    <row r="277" spans="12:27" s="2" customFormat="1" ht="13">
      <c r="L277" s="5"/>
      <c r="M277" s="5"/>
      <c r="N277" s="5"/>
      <c r="O277" s="5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</row>
    <row r="278" spans="12:27" s="2" customFormat="1" ht="13">
      <c r="L278" s="5"/>
      <c r="M278" s="5"/>
      <c r="N278" s="5"/>
      <c r="O278" s="5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</row>
    <row r="279" spans="12:27" s="2" customFormat="1" ht="13">
      <c r="L279" s="5"/>
      <c r="M279" s="5"/>
      <c r="N279" s="5"/>
      <c r="O279" s="5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</row>
    <row r="280" spans="12:27" s="2" customFormat="1" ht="13">
      <c r="L280" s="5"/>
      <c r="M280" s="5"/>
      <c r="N280" s="5"/>
      <c r="O280" s="5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</row>
    <row r="281" spans="12:27" s="2" customFormat="1" ht="13">
      <c r="L281" s="5"/>
      <c r="M281" s="5"/>
      <c r="N281" s="5"/>
      <c r="O281" s="5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</row>
    <row r="282" spans="12:27" s="2" customFormat="1" ht="13">
      <c r="L282" s="5"/>
      <c r="M282" s="5"/>
      <c r="N282" s="5"/>
      <c r="O282" s="5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</row>
    <row r="283" spans="12:27" s="2" customFormat="1" ht="13">
      <c r="L283" s="5"/>
      <c r="M283" s="5"/>
      <c r="N283" s="5"/>
      <c r="O283" s="5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</row>
    <row r="284" spans="12:27" s="2" customFormat="1" ht="13">
      <c r="L284" s="5"/>
      <c r="M284" s="5"/>
      <c r="N284" s="5"/>
      <c r="O284" s="5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</row>
    <row r="285" spans="12:27" s="2" customFormat="1" ht="13">
      <c r="L285" s="5"/>
      <c r="M285" s="5"/>
      <c r="N285" s="5"/>
      <c r="O285" s="5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</row>
    <row r="286" spans="12:27" s="2" customFormat="1" ht="13">
      <c r="L286" s="5"/>
      <c r="M286" s="5"/>
      <c r="N286" s="5"/>
      <c r="O286" s="5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</row>
    <row r="287" spans="12:27" s="2" customFormat="1" ht="13">
      <c r="L287" s="5"/>
      <c r="M287" s="5"/>
      <c r="N287" s="5"/>
      <c r="O287" s="5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</row>
    <row r="288" spans="12:27" s="2" customFormat="1" ht="13">
      <c r="L288" s="5"/>
      <c r="M288" s="5"/>
      <c r="N288" s="5"/>
      <c r="O288" s="5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</row>
    <row r="289" spans="12:27" s="2" customFormat="1" ht="13">
      <c r="L289" s="5"/>
      <c r="M289" s="5"/>
      <c r="N289" s="5"/>
      <c r="O289" s="5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</row>
    <row r="290" spans="12:27" s="2" customFormat="1" ht="13">
      <c r="L290" s="5"/>
      <c r="M290" s="5"/>
      <c r="N290" s="5"/>
      <c r="O290" s="5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</row>
    <row r="291" spans="12:27" s="2" customFormat="1" ht="13">
      <c r="L291" s="5"/>
      <c r="M291" s="5"/>
      <c r="N291" s="5"/>
      <c r="O291" s="5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</row>
    <row r="292" spans="12:27" s="2" customFormat="1" ht="13">
      <c r="L292" s="5"/>
      <c r="M292" s="5"/>
      <c r="N292" s="5"/>
      <c r="O292" s="5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</row>
    <row r="293" spans="12:27" s="2" customFormat="1" ht="13">
      <c r="L293" s="5"/>
      <c r="M293" s="5"/>
      <c r="N293" s="5"/>
      <c r="O293" s="5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</row>
    <row r="294" spans="12:27" s="2" customFormat="1" ht="13">
      <c r="L294" s="5"/>
      <c r="M294" s="5"/>
      <c r="N294" s="5"/>
      <c r="O294" s="5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</row>
    <row r="295" spans="12:27" s="2" customFormat="1" ht="13">
      <c r="L295" s="5"/>
      <c r="M295" s="5"/>
      <c r="N295" s="5"/>
      <c r="O295" s="5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</row>
    <row r="296" spans="12:27" s="2" customFormat="1" ht="13">
      <c r="L296" s="5"/>
      <c r="M296" s="5"/>
      <c r="N296" s="5"/>
      <c r="O296" s="5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</row>
    <row r="297" spans="12:27" s="2" customFormat="1" ht="13">
      <c r="L297" s="5"/>
      <c r="M297" s="5"/>
      <c r="N297" s="5"/>
      <c r="O297" s="5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</row>
    <row r="298" spans="12:27" s="2" customFormat="1" ht="13">
      <c r="L298" s="5"/>
      <c r="M298" s="5"/>
      <c r="N298" s="5"/>
      <c r="O298" s="5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</row>
    <row r="299" spans="12:27" s="2" customFormat="1" ht="13">
      <c r="L299" s="5"/>
      <c r="M299" s="5"/>
      <c r="N299" s="5"/>
      <c r="O299" s="5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</row>
    <row r="300" spans="12:27" s="2" customFormat="1" ht="13">
      <c r="L300" s="5"/>
      <c r="M300" s="5"/>
      <c r="N300" s="5"/>
      <c r="O300" s="5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</row>
    <row r="301" spans="12:27" s="2" customFormat="1" ht="13">
      <c r="L301" s="5"/>
      <c r="M301" s="5"/>
      <c r="N301" s="5"/>
      <c r="O301" s="5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</row>
    <row r="302" spans="12:27" s="2" customFormat="1" ht="13">
      <c r="L302" s="5"/>
      <c r="M302" s="5"/>
      <c r="N302" s="5"/>
      <c r="O302" s="5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</row>
    <row r="303" spans="12:27" s="2" customFormat="1" ht="13">
      <c r="L303" s="5"/>
      <c r="M303" s="5"/>
      <c r="N303" s="5"/>
      <c r="O303" s="5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</row>
    <row r="304" spans="12:27" s="2" customFormat="1" ht="13">
      <c r="L304" s="5"/>
      <c r="M304" s="5"/>
      <c r="N304" s="5"/>
      <c r="O304" s="5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</row>
    <row r="305" spans="12:27" s="2" customFormat="1" ht="13">
      <c r="L305" s="5"/>
      <c r="M305" s="5"/>
      <c r="N305" s="5"/>
      <c r="O305" s="5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</row>
    <row r="306" spans="12:27" s="2" customFormat="1" ht="13">
      <c r="L306" s="5"/>
      <c r="M306" s="5"/>
      <c r="N306" s="5"/>
      <c r="O306" s="5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</row>
    <row r="307" spans="12:27" s="2" customFormat="1" ht="13">
      <c r="L307" s="5"/>
      <c r="M307" s="5"/>
      <c r="N307" s="5"/>
      <c r="O307" s="5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</row>
    <row r="308" spans="12:27" s="2" customFormat="1" ht="13">
      <c r="L308" s="5"/>
      <c r="M308" s="5"/>
      <c r="N308" s="5"/>
      <c r="O308" s="5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</row>
    <row r="309" spans="12:27" s="2" customFormat="1" ht="13">
      <c r="L309" s="5"/>
      <c r="M309" s="5"/>
      <c r="N309" s="5"/>
      <c r="O309" s="5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</row>
    <row r="310" spans="12:27" s="2" customFormat="1" ht="13">
      <c r="L310" s="5"/>
      <c r="M310" s="5"/>
      <c r="N310" s="5"/>
      <c r="O310" s="5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</row>
    <row r="311" spans="12:27" s="2" customFormat="1" ht="13">
      <c r="L311" s="5"/>
      <c r="M311" s="5"/>
      <c r="N311" s="5"/>
      <c r="O311" s="5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</row>
    <row r="312" spans="12:27" s="2" customFormat="1" ht="13">
      <c r="L312" s="5"/>
      <c r="M312" s="5"/>
      <c r="N312" s="5"/>
      <c r="O312" s="5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</row>
    <row r="313" spans="12:27" s="2" customFormat="1" ht="13">
      <c r="L313" s="5"/>
      <c r="M313" s="5"/>
      <c r="N313" s="5"/>
      <c r="O313" s="5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</row>
    <row r="314" spans="12:27" s="2" customFormat="1" ht="13">
      <c r="L314" s="5"/>
      <c r="M314" s="5"/>
      <c r="N314" s="5"/>
      <c r="O314" s="5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</row>
    <row r="315" spans="12:27" s="2" customFormat="1" ht="13">
      <c r="L315" s="5"/>
      <c r="M315" s="5"/>
      <c r="N315" s="5"/>
      <c r="O315" s="5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</row>
    <row r="316" spans="12:27" s="2" customFormat="1" ht="13">
      <c r="L316" s="5"/>
      <c r="M316" s="5"/>
      <c r="N316" s="5"/>
      <c r="O316" s="5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</row>
    <row r="317" spans="12:27" s="2" customFormat="1" ht="13">
      <c r="L317" s="5"/>
      <c r="M317" s="5"/>
      <c r="N317" s="5"/>
      <c r="O317" s="5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</row>
    <row r="318" spans="12:27" s="2" customFormat="1" ht="13">
      <c r="L318" s="5"/>
      <c r="M318" s="5"/>
      <c r="N318" s="5"/>
      <c r="O318" s="5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</row>
    <row r="319" spans="12:27" s="2" customFormat="1" ht="13">
      <c r="L319" s="5"/>
      <c r="M319" s="5"/>
      <c r="N319" s="5"/>
      <c r="O319" s="5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</row>
    <row r="320" spans="12:27" s="2" customFormat="1" ht="13">
      <c r="L320" s="5"/>
      <c r="M320" s="5"/>
      <c r="N320" s="5"/>
      <c r="O320" s="5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</row>
    <row r="321" spans="12:27" s="2" customFormat="1" ht="13">
      <c r="L321" s="5"/>
      <c r="M321" s="5"/>
      <c r="N321" s="5"/>
      <c r="O321" s="5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</row>
    <row r="322" spans="12:27" s="2" customFormat="1" ht="13">
      <c r="L322" s="5"/>
      <c r="M322" s="5"/>
      <c r="N322" s="5"/>
      <c r="O322" s="5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</row>
    <row r="323" spans="12:27" s="2" customFormat="1" ht="13">
      <c r="L323" s="5"/>
      <c r="M323" s="5"/>
      <c r="N323" s="5"/>
      <c r="O323" s="5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</row>
    <row r="324" spans="12:27" s="2" customFormat="1" ht="13">
      <c r="L324" s="5"/>
      <c r="M324" s="5"/>
      <c r="N324" s="5"/>
      <c r="O324" s="5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</row>
    <row r="325" spans="12:27" s="2" customFormat="1" ht="13">
      <c r="L325" s="5"/>
      <c r="M325" s="5"/>
      <c r="N325" s="5"/>
      <c r="O325" s="5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</row>
    <row r="326" spans="12:27" s="2" customFormat="1" ht="13">
      <c r="L326" s="5"/>
      <c r="M326" s="5"/>
      <c r="N326" s="5"/>
      <c r="O326" s="5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</row>
    <row r="327" spans="12:27" s="2" customFormat="1" ht="13">
      <c r="L327" s="5"/>
      <c r="M327" s="5"/>
      <c r="N327" s="5"/>
      <c r="O327" s="5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</row>
    <row r="328" spans="12:27" s="2" customFormat="1" ht="13">
      <c r="L328" s="5"/>
      <c r="M328" s="5"/>
      <c r="N328" s="5"/>
      <c r="O328" s="5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</row>
    <row r="329" spans="12:27" s="2" customFormat="1" ht="13">
      <c r="L329" s="5"/>
      <c r="M329" s="5"/>
      <c r="N329" s="5"/>
      <c r="O329" s="5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</row>
    <row r="330" spans="12:27" s="2" customFormat="1" ht="13">
      <c r="L330" s="5"/>
      <c r="M330" s="5"/>
      <c r="N330" s="5"/>
      <c r="O330" s="5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</row>
    <row r="331" spans="12:27" s="2" customFormat="1" ht="13">
      <c r="L331" s="5"/>
      <c r="M331" s="5"/>
      <c r="N331" s="5"/>
      <c r="O331" s="5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</row>
    <row r="332" spans="12:27" s="2" customFormat="1" ht="13">
      <c r="L332" s="5"/>
      <c r="M332" s="5"/>
      <c r="N332" s="5"/>
      <c r="O332" s="5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</row>
    <row r="333" spans="12:27" s="2" customFormat="1" ht="13">
      <c r="L333" s="5"/>
      <c r="M333" s="5"/>
      <c r="N333" s="5"/>
      <c r="O333" s="5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</row>
    <row r="334" spans="12:27" s="2" customFormat="1" ht="13">
      <c r="L334" s="5"/>
      <c r="M334" s="5"/>
      <c r="N334" s="5"/>
      <c r="O334" s="5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</row>
    <row r="335" spans="12:27" s="2" customFormat="1" ht="13">
      <c r="L335" s="5"/>
      <c r="M335" s="5"/>
      <c r="N335" s="5"/>
      <c r="O335" s="5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</row>
    <row r="336" spans="12:27" s="2" customFormat="1" ht="13">
      <c r="L336" s="5"/>
      <c r="M336" s="5"/>
      <c r="N336" s="5"/>
      <c r="O336" s="5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</row>
    <row r="337" spans="12:27" s="2" customFormat="1" ht="13">
      <c r="L337" s="5"/>
      <c r="M337" s="5"/>
      <c r="N337" s="5"/>
      <c r="O337" s="5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</row>
    <row r="338" spans="12:27" s="2" customFormat="1" ht="13">
      <c r="L338" s="5"/>
      <c r="M338" s="5"/>
      <c r="N338" s="5"/>
      <c r="O338" s="5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</row>
    <row r="339" spans="12:27" s="2" customFormat="1" ht="13">
      <c r="L339" s="5"/>
      <c r="M339" s="5"/>
      <c r="N339" s="5"/>
      <c r="O339" s="5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</row>
    <row r="340" spans="12:27" s="2" customFormat="1" ht="13">
      <c r="L340" s="5"/>
      <c r="M340" s="5"/>
      <c r="N340" s="5"/>
      <c r="O340" s="5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</row>
    <row r="341" spans="12:27" s="2" customFormat="1" ht="13">
      <c r="L341" s="5"/>
      <c r="M341" s="5"/>
      <c r="N341" s="5"/>
      <c r="O341" s="5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</row>
    <row r="342" spans="12:27" s="2" customFormat="1" ht="13">
      <c r="L342" s="5"/>
      <c r="M342" s="5"/>
      <c r="N342" s="5"/>
      <c r="O342" s="5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</row>
    <row r="343" spans="12:27" s="2" customFormat="1" ht="13">
      <c r="L343" s="5"/>
      <c r="M343" s="5"/>
      <c r="N343" s="5"/>
      <c r="O343" s="5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</row>
    <row r="344" spans="12:27" s="2" customFormat="1" ht="13">
      <c r="L344" s="5"/>
      <c r="M344" s="5"/>
      <c r="N344" s="5"/>
      <c r="O344" s="5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</row>
    <row r="345" spans="12:27" s="2" customFormat="1" ht="16" customHeight="1">
      <c r="L345" s="5"/>
      <c r="M345" s="5"/>
      <c r="N345" s="5"/>
      <c r="O345" s="5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</row>
    <row r="346" spans="12:27" s="2" customFormat="1" ht="16" customHeight="1">
      <c r="L346" s="5"/>
      <c r="M346" s="5"/>
      <c r="N346" s="5"/>
      <c r="O346" s="5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</row>
    <row r="347" spans="12:27" s="2" customFormat="1" ht="16" customHeight="1">
      <c r="L347" s="5"/>
      <c r="M347" s="5"/>
      <c r="N347" s="5"/>
      <c r="O347" s="5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</row>
    <row r="348" spans="12:27" s="2" customFormat="1" ht="16" customHeight="1">
      <c r="L348" s="5"/>
      <c r="M348" s="5"/>
      <c r="N348" s="5"/>
      <c r="O348" s="5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</row>
    <row r="349" spans="12:27" s="2" customFormat="1" ht="16" customHeight="1">
      <c r="L349" s="5"/>
      <c r="M349" s="5"/>
      <c r="N349" s="5"/>
      <c r="O349" s="5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</row>
    <row r="350" spans="12:27" s="2" customFormat="1" ht="16" customHeight="1">
      <c r="L350" s="5"/>
      <c r="M350" s="5"/>
      <c r="N350" s="5"/>
      <c r="O350" s="5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</row>
    <row r="351" spans="12:27" s="2" customFormat="1" ht="16" customHeight="1">
      <c r="L351" s="5"/>
      <c r="M351" s="5"/>
      <c r="N351" s="5"/>
      <c r="O351" s="5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</row>
    <row r="352" spans="12:27" s="2" customFormat="1" ht="16" customHeight="1">
      <c r="L352" s="5"/>
      <c r="M352" s="5"/>
      <c r="N352" s="5"/>
      <c r="O352" s="5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</row>
    <row r="353" spans="12:27" s="2" customFormat="1" ht="16" customHeight="1">
      <c r="L353" s="5"/>
      <c r="M353" s="5"/>
      <c r="N353" s="5"/>
      <c r="O353" s="5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</row>
    <row r="354" spans="12:27" s="2" customFormat="1" ht="16" customHeight="1">
      <c r="L354" s="5"/>
      <c r="M354" s="5"/>
      <c r="N354" s="5"/>
      <c r="O354" s="5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</row>
    <row r="355" spans="12:27" s="2" customFormat="1" ht="16" customHeight="1">
      <c r="L355" s="5"/>
      <c r="M355" s="5"/>
      <c r="N355" s="5"/>
      <c r="O355" s="5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</row>
    <row r="356" spans="12:27" s="2" customFormat="1" ht="16" customHeight="1">
      <c r="L356" s="5"/>
      <c r="M356" s="5"/>
      <c r="N356" s="5"/>
      <c r="O356" s="5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</row>
    <row r="357" spans="12:27" s="2" customFormat="1" ht="16" customHeight="1">
      <c r="L357" s="5"/>
      <c r="M357" s="5"/>
      <c r="N357" s="5"/>
      <c r="O357" s="5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</row>
    <row r="358" spans="12:27" s="2" customFormat="1" ht="16" customHeight="1">
      <c r="L358" s="5"/>
      <c r="M358" s="5"/>
      <c r="N358" s="5"/>
      <c r="O358" s="5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</row>
    <row r="359" spans="12:27" s="2" customFormat="1" ht="16" customHeight="1">
      <c r="L359" s="5"/>
      <c r="M359" s="5"/>
      <c r="N359" s="5"/>
      <c r="O359" s="5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</row>
    <row r="360" spans="12:27" s="2" customFormat="1" ht="16" customHeight="1">
      <c r="L360" s="5"/>
      <c r="M360" s="5"/>
      <c r="N360" s="5"/>
      <c r="O360" s="5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</row>
    <row r="361" spans="12:27" s="2" customFormat="1" ht="16" customHeight="1">
      <c r="L361" s="5"/>
      <c r="M361" s="5"/>
      <c r="N361" s="5"/>
      <c r="O361" s="5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</row>
    <row r="362" spans="12:27" s="2" customFormat="1" ht="16" customHeight="1">
      <c r="L362" s="5"/>
      <c r="M362" s="5"/>
      <c r="N362" s="5"/>
      <c r="O362" s="5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</row>
    <row r="363" spans="12:27" s="2" customFormat="1" ht="16" customHeight="1">
      <c r="L363" s="5"/>
      <c r="M363" s="5"/>
      <c r="N363" s="5"/>
      <c r="O363" s="5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</row>
    <row r="364" spans="12:27" s="2" customFormat="1" ht="16" customHeight="1">
      <c r="L364" s="5"/>
      <c r="M364" s="5"/>
      <c r="N364" s="5"/>
      <c r="O364" s="5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</row>
    <row r="365" spans="12:27" s="2" customFormat="1" ht="16" customHeight="1">
      <c r="L365" s="5"/>
      <c r="M365" s="5"/>
      <c r="N365" s="5"/>
      <c r="O365" s="5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</row>
    <row r="366" spans="12:27" s="2" customFormat="1" ht="16" customHeight="1">
      <c r="L366" s="5"/>
      <c r="M366" s="5"/>
      <c r="N366" s="5"/>
      <c r="O366" s="5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</row>
    <row r="367" spans="12:27" s="2" customFormat="1" ht="16" customHeight="1">
      <c r="L367" s="5"/>
      <c r="M367" s="5"/>
      <c r="N367" s="5"/>
      <c r="O367" s="5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</row>
    <row r="368" spans="12:27" s="2" customFormat="1" ht="16" customHeight="1">
      <c r="L368" s="5"/>
      <c r="M368" s="5"/>
      <c r="N368" s="5"/>
      <c r="O368" s="5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</row>
    <row r="369" spans="12:27" s="2" customFormat="1" ht="16" customHeight="1">
      <c r="L369" s="5"/>
      <c r="M369" s="5"/>
      <c r="N369" s="5"/>
      <c r="O369" s="5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</row>
    <row r="370" spans="12:27" s="2" customFormat="1" ht="16" customHeight="1">
      <c r="L370" s="5"/>
      <c r="M370" s="5"/>
      <c r="N370" s="5"/>
      <c r="O370" s="5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</row>
    <row r="371" spans="12:27" s="2" customFormat="1" ht="16" customHeight="1">
      <c r="L371" s="5"/>
      <c r="M371" s="5"/>
      <c r="N371" s="5"/>
      <c r="O371" s="5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</row>
    <row r="372" spans="12:27" s="2" customFormat="1" ht="16" customHeight="1">
      <c r="L372" s="5"/>
      <c r="M372" s="5"/>
      <c r="N372" s="5"/>
      <c r="O372" s="5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</row>
    <row r="373" spans="12:27" s="2" customFormat="1" ht="16" customHeight="1">
      <c r="L373" s="5"/>
      <c r="M373" s="5"/>
      <c r="N373" s="5"/>
      <c r="O373" s="5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</row>
    <row r="374" spans="12:27" s="2" customFormat="1" ht="16" customHeight="1">
      <c r="L374" s="5"/>
      <c r="M374" s="5"/>
      <c r="N374" s="5"/>
      <c r="O374" s="5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</row>
    <row r="375" spans="12:27" s="2" customFormat="1" ht="16" customHeight="1">
      <c r="L375" s="5"/>
      <c r="M375" s="5"/>
      <c r="N375" s="5"/>
      <c r="O375" s="5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</row>
    <row r="376" spans="12:27" s="2" customFormat="1" ht="16" customHeight="1">
      <c r="L376" s="5"/>
      <c r="M376" s="5"/>
      <c r="N376" s="5"/>
      <c r="O376" s="5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</row>
    <row r="377" spans="12:27" s="2" customFormat="1" ht="16" customHeight="1">
      <c r="L377" s="5"/>
      <c r="M377" s="5"/>
      <c r="N377" s="5"/>
      <c r="O377" s="5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</row>
    <row r="378" spans="12:27" s="2" customFormat="1" ht="16" customHeight="1">
      <c r="L378" s="5"/>
      <c r="M378" s="5"/>
      <c r="N378" s="5"/>
      <c r="O378" s="5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</row>
    <row r="379" spans="12:27" s="2" customFormat="1" ht="16" customHeight="1">
      <c r="L379" s="5"/>
      <c r="M379" s="5"/>
      <c r="N379" s="5"/>
      <c r="O379" s="5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</row>
    <row r="380" spans="12:27" s="2" customFormat="1" ht="16" customHeight="1">
      <c r="L380" s="5"/>
      <c r="M380" s="5"/>
      <c r="N380" s="5"/>
      <c r="O380" s="5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</row>
    <row r="381" spans="12:27" s="2" customFormat="1" ht="16" customHeight="1">
      <c r="L381" s="5"/>
      <c r="M381" s="5"/>
      <c r="N381" s="5"/>
      <c r="O381" s="5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</row>
    <row r="382" spans="12:27" s="2" customFormat="1" ht="16" customHeight="1">
      <c r="L382" s="5"/>
      <c r="M382" s="5"/>
      <c r="N382" s="5"/>
      <c r="O382" s="5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</row>
    <row r="383" spans="12:27" s="2" customFormat="1" ht="16" customHeight="1">
      <c r="L383" s="5"/>
      <c r="M383" s="5"/>
      <c r="N383" s="5"/>
      <c r="O383" s="5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</row>
    <row r="384" spans="12:27" s="2" customFormat="1" ht="16" customHeight="1">
      <c r="L384" s="5"/>
      <c r="M384" s="5"/>
      <c r="N384" s="5"/>
      <c r="O384" s="5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</row>
    <row r="385" spans="12:27" s="2" customFormat="1" ht="16" customHeight="1">
      <c r="L385" s="5"/>
      <c r="M385" s="5"/>
      <c r="N385" s="5"/>
      <c r="O385" s="5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</row>
    <row r="386" spans="12:27" s="2" customFormat="1" ht="16" customHeight="1">
      <c r="L386" s="5"/>
      <c r="M386" s="5"/>
      <c r="N386" s="5"/>
      <c r="O386" s="5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</row>
    <row r="387" spans="12:27" s="2" customFormat="1" ht="16" customHeight="1">
      <c r="L387" s="5"/>
      <c r="M387" s="5"/>
      <c r="N387" s="5"/>
      <c r="O387" s="5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</row>
    <row r="388" spans="12:27" s="2" customFormat="1" ht="16" customHeight="1">
      <c r="L388" s="5"/>
      <c r="M388" s="5"/>
      <c r="N388" s="5"/>
      <c r="O388" s="5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</row>
    <row r="389" spans="12:27" s="2" customFormat="1" ht="16" customHeight="1">
      <c r="L389" s="5"/>
      <c r="M389" s="5"/>
      <c r="N389" s="5"/>
      <c r="O389" s="5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</row>
    <row r="390" spans="12:27" s="2" customFormat="1" ht="16" customHeight="1">
      <c r="L390" s="5"/>
      <c r="M390" s="5"/>
      <c r="N390" s="5"/>
      <c r="O390" s="5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</row>
    <row r="391" spans="12:27" s="2" customFormat="1" ht="16" customHeight="1">
      <c r="L391" s="5"/>
      <c r="M391" s="5"/>
      <c r="N391" s="5"/>
      <c r="O391" s="5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</row>
    <row r="392" spans="12:27" s="2" customFormat="1" ht="16" customHeight="1">
      <c r="L392" s="5"/>
      <c r="M392" s="5"/>
      <c r="N392" s="5"/>
      <c r="O392" s="5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</row>
    <row r="393" spans="12:27" s="2" customFormat="1" ht="16" customHeight="1">
      <c r="L393" s="5"/>
      <c r="M393" s="5"/>
      <c r="N393" s="5"/>
      <c r="O393" s="5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</row>
    <row r="394" spans="12:27" s="2" customFormat="1" ht="16" customHeight="1">
      <c r="L394" s="5"/>
      <c r="M394" s="5"/>
      <c r="N394" s="5"/>
      <c r="O394" s="5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</row>
    <row r="395" spans="12:27" s="2" customFormat="1" ht="16" customHeight="1">
      <c r="L395" s="5"/>
      <c r="M395" s="5"/>
      <c r="N395" s="5"/>
      <c r="O395" s="5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</row>
    <row r="396" spans="12:27" s="2" customFormat="1" ht="16" customHeight="1">
      <c r="L396" s="5"/>
      <c r="M396" s="5"/>
      <c r="N396" s="5"/>
      <c r="O396" s="5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</row>
    <row r="397" spans="12:27" s="2" customFormat="1" ht="16" customHeight="1">
      <c r="L397" s="5"/>
      <c r="M397" s="5"/>
      <c r="N397" s="5"/>
      <c r="O397" s="5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</row>
    <row r="398" spans="12:27" s="2" customFormat="1" ht="16" customHeight="1">
      <c r="L398" s="5"/>
      <c r="M398" s="5"/>
      <c r="N398" s="5"/>
      <c r="O398" s="5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</row>
    <row r="399" spans="12:27" s="2" customFormat="1" ht="16" customHeight="1">
      <c r="L399" s="5"/>
      <c r="M399" s="5"/>
      <c r="N399" s="5"/>
      <c r="O399" s="5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</row>
    <row r="400" spans="12:27" s="2" customFormat="1" ht="16" customHeight="1">
      <c r="L400" s="5"/>
      <c r="M400" s="5"/>
      <c r="N400" s="5"/>
      <c r="O400" s="5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</row>
    <row r="401" spans="12:27" s="2" customFormat="1" ht="16" customHeight="1">
      <c r="L401" s="5"/>
      <c r="M401" s="5"/>
      <c r="N401" s="5"/>
      <c r="O401" s="5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</row>
    <row r="402" spans="12:27" s="2" customFormat="1" ht="16" customHeight="1">
      <c r="L402" s="5"/>
      <c r="M402" s="5"/>
      <c r="N402" s="5"/>
      <c r="O402" s="5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</row>
    <row r="403" spans="12:27" s="2" customFormat="1" ht="16" customHeight="1">
      <c r="L403" s="5"/>
      <c r="M403" s="5"/>
      <c r="N403" s="5"/>
      <c r="O403" s="5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</row>
    <row r="404" spans="12:27" s="2" customFormat="1" ht="16" customHeight="1">
      <c r="L404" s="5"/>
      <c r="M404" s="5"/>
      <c r="N404" s="5"/>
      <c r="O404" s="5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</row>
    <row r="405" spans="12:27" s="2" customFormat="1" ht="16" customHeight="1">
      <c r="L405" s="5"/>
      <c r="M405" s="5"/>
      <c r="N405" s="5"/>
      <c r="O405" s="5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</row>
    <row r="406" spans="12:27" s="2" customFormat="1" ht="16" customHeight="1">
      <c r="L406" s="5"/>
      <c r="M406" s="5"/>
      <c r="N406" s="5"/>
      <c r="O406" s="5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</row>
    <row r="407" spans="12:27" s="2" customFormat="1" ht="16" customHeight="1">
      <c r="L407" s="5"/>
      <c r="M407" s="5"/>
      <c r="N407" s="5"/>
      <c r="O407" s="5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</row>
    <row r="408" spans="12:27" s="2" customFormat="1" ht="16" customHeight="1">
      <c r="L408" s="5"/>
      <c r="M408" s="5"/>
      <c r="N408" s="5"/>
      <c r="O408" s="5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</row>
    <row r="409" spans="12:27" s="2" customFormat="1" ht="16" customHeight="1">
      <c r="L409" s="5"/>
      <c r="M409" s="5"/>
      <c r="N409" s="5"/>
      <c r="O409" s="5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</row>
    <row r="410" spans="12:27" s="2" customFormat="1" ht="16" customHeight="1">
      <c r="L410" s="5"/>
      <c r="M410" s="5"/>
      <c r="N410" s="5"/>
      <c r="O410" s="5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</row>
    <row r="411" spans="12:27" s="2" customFormat="1" ht="16" customHeight="1">
      <c r="L411" s="5"/>
      <c r="M411" s="5"/>
      <c r="N411" s="5"/>
      <c r="O411" s="5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</row>
    <row r="412" spans="12:27" s="2" customFormat="1" ht="16" customHeight="1">
      <c r="L412" s="5"/>
      <c r="M412" s="5"/>
      <c r="N412" s="5"/>
      <c r="O412" s="5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</row>
    <row r="413" spans="12:27" s="2" customFormat="1" ht="16" customHeight="1">
      <c r="L413" s="5"/>
      <c r="M413" s="5"/>
      <c r="N413" s="5"/>
      <c r="O413" s="5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</row>
    <row r="414" spans="12:27" s="2" customFormat="1" ht="16" customHeight="1">
      <c r="L414" s="5"/>
      <c r="M414" s="5"/>
      <c r="N414" s="5"/>
      <c r="O414" s="5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</row>
    <row r="415" spans="12:27" s="2" customFormat="1" ht="16" customHeight="1">
      <c r="L415" s="5"/>
      <c r="M415" s="5"/>
      <c r="N415" s="5"/>
      <c r="O415" s="5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</row>
    <row r="416" spans="12:27" s="2" customFormat="1" ht="16" customHeight="1">
      <c r="L416" s="5"/>
      <c r="M416" s="5"/>
      <c r="N416" s="5"/>
      <c r="O416" s="5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</row>
    <row r="417" spans="12:27" s="2" customFormat="1" ht="16" customHeight="1">
      <c r="L417" s="5"/>
      <c r="M417" s="5"/>
      <c r="N417" s="5"/>
      <c r="O417" s="5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</row>
    <row r="418" spans="12:27" s="2" customFormat="1" ht="16" customHeight="1">
      <c r="L418" s="5"/>
      <c r="M418" s="5"/>
      <c r="N418" s="5"/>
      <c r="O418" s="5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</row>
    <row r="419" spans="12:27" s="2" customFormat="1" ht="16" customHeight="1">
      <c r="L419" s="5"/>
      <c r="M419" s="5"/>
      <c r="N419" s="5"/>
      <c r="O419" s="5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</row>
    <row r="420" spans="12:27" s="2" customFormat="1" ht="16" customHeight="1">
      <c r="L420" s="5"/>
      <c r="M420" s="5"/>
      <c r="N420" s="5"/>
      <c r="O420" s="5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</row>
    <row r="421" spans="12:27" s="2" customFormat="1" ht="16" customHeight="1">
      <c r="L421" s="5"/>
      <c r="M421" s="5"/>
      <c r="N421" s="5"/>
      <c r="O421" s="5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</row>
    <row r="422" spans="12:27" s="2" customFormat="1" ht="16" customHeight="1">
      <c r="L422" s="5"/>
      <c r="M422" s="5"/>
      <c r="N422" s="5"/>
      <c r="O422" s="5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</row>
    <row r="423" spans="12:27" s="2" customFormat="1" ht="16" customHeight="1">
      <c r="L423" s="5"/>
      <c r="M423" s="5"/>
      <c r="N423" s="5"/>
      <c r="O423" s="5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</row>
    <row r="424" spans="12:27" s="2" customFormat="1" ht="16" customHeight="1">
      <c r="L424" s="5"/>
      <c r="M424" s="5"/>
      <c r="N424" s="5"/>
      <c r="O424" s="5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</row>
    <row r="425" spans="12:27" s="2" customFormat="1" ht="16" customHeight="1">
      <c r="L425" s="5"/>
      <c r="M425" s="5"/>
      <c r="N425" s="5"/>
      <c r="O425" s="5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</row>
    <row r="426" spans="12:27" s="2" customFormat="1" ht="16" customHeight="1">
      <c r="L426" s="5"/>
      <c r="M426" s="5"/>
      <c r="N426" s="5"/>
      <c r="O426" s="5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</row>
    <row r="427" spans="12:27" s="2" customFormat="1" ht="16" customHeight="1">
      <c r="L427" s="5"/>
      <c r="M427" s="5"/>
      <c r="N427" s="5"/>
      <c r="O427" s="5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</row>
    <row r="428" spans="12:27" s="2" customFormat="1" ht="16" customHeight="1">
      <c r="L428" s="5"/>
      <c r="M428" s="5"/>
      <c r="N428" s="5"/>
      <c r="O428" s="5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</row>
    <row r="429" spans="12:27" s="2" customFormat="1" ht="16" customHeight="1">
      <c r="L429" s="5"/>
      <c r="M429" s="5"/>
      <c r="N429" s="5"/>
      <c r="O429" s="5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</row>
    <row r="430" spans="12:27" s="2" customFormat="1" ht="16" customHeight="1">
      <c r="L430" s="5"/>
      <c r="M430" s="5"/>
      <c r="N430" s="5"/>
      <c r="O430" s="5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</row>
    <row r="431" spans="12:27" s="2" customFormat="1" ht="16" customHeight="1">
      <c r="L431" s="5"/>
      <c r="M431" s="5"/>
      <c r="N431" s="5"/>
      <c r="O431" s="5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</row>
    <row r="432" spans="12:27" s="2" customFormat="1" ht="16" customHeight="1">
      <c r="L432" s="5"/>
      <c r="M432" s="5"/>
      <c r="N432" s="5"/>
      <c r="O432" s="5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</row>
    <row r="433" spans="12:27" s="2" customFormat="1" ht="16" customHeight="1">
      <c r="L433" s="5"/>
      <c r="M433" s="5"/>
      <c r="N433" s="5"/>
      <c r="O433" s="5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</row>
    <row r="434" spans="12:27" s="2" customFormat="1" ht="16" customHeight="1">
      <c r="L434" s="5"/>
      <c r="M434" s="5"/>
      <c r="N434" s="5"/>
      <c r="O434" s="5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</row>
    <row r="435" spans="12:27" s="2" customFormat="1" ht="16" customHeight="1">
      <c r="L435" s="5"/>
      <c r="M435" s="5"/>
      <c r="N435" s="5"/>
      <c r="O435" s="5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</row>
    <row r="436" spans="12:27" s="2" customFormat="1" ht="16" customHeight="1">
      <c r="L436" s="5"/>
      <c r="M436" s="5"/>
      <c r="N436" s="5"/>
      <c r="O436" s="5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</row>
    <row r="437" spans="12:27" s="2" customFormat="1" ht="16" customHeight="1">
      <c r="L437" s="5"/>
      <c r="M437" s="5"/>
      <c r="N437" s="5"/>
      <c r="O437" s="5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</row>
    <row r="438" spans="12:27" s="2" customFormat="1" ht="16" customHeight="1">
      <c r="L438" s="5"/>
      <c r="M438" s="5"/>
      <c r="N438" s="5"/>
      <c r="O438" s="5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</row>
    <row r="439" spans="12:27" s="2" customFormat="1" ht="16" customHeight="1">
      <c r="L439" s="5"/>
      <c r="M439" s="5"/>
      <c r="N439" s="5"/>
      <c r="O439" s="5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</row>
    <row r="440" spans="12:27" s="2" customFormat="1" ht="16" customHeight="1">
      <c r="L440" s="5"/>
      <c r="M440" s="5"/>
      <c r="N440" s="5"/>
      <c r="O440" s="5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</row>
    <row r="441" spans="12:27" s="2" customFormat="1" ht="16" customHeight="1">
      <c r="L441" s="5"/>
      <c r="M441" s="5"/>
      <c r="N441" s="5"/>
      <c r="O441" s="5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</row>
    <row r="442" spans="12:27" s="2" customFormat="1" ht="16" customHeight="1">
      <c r="L442" s="5"/>
      <c r="M442" s="5"/>
      <c r="N442" s="5"/>
      <c r="O442" s="5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</row>
    <row r="443" spans="12:27" s="2" customFormat="1" ht="16" customHeight="1">
      <c r="L443" s="5"/>
      <c r="M443" s="5"/>
      <c r="N443" s="5"/>
      <c r="O443" s="5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</row>
    <row r="444" spans="12:27" s="2" customFormat="1" ht="16" customHeight="1">
      <c r="L444" s="5"/>
      <c r="M444" s="5"/>
      <c r="N444" s="5"/>
      <c r="O444" s="5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</row>
    <row r="445" spans="12:27" s="2" customFormat="1" ht="16" customHeight="1">
      <c r="L445" s="5"/>
      <c r="M445" s="5"/>
      <c r="N445" s="5"/>
      <c r="O445" s="5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</row>
    <row r="446" spans="12:27" s="2" customFormat="1" ht="16" customHeight="1">
      <c r="L446" s="5"/>
      <c r="M446" s="5"/>
      <c r="N446" s="5"/>
      <c r="O446" s="5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</row>
    <row r="447" spans="12:27" s="2" customFormat="1" ht="16" customHeight="1">
      <c r="L447" s="5"/>
      <c r="M447" s="5"/>
      <c r="N447" s="5"/>
      <c r="O447" s="5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</row>
    <row r="448" spans="12:27" s="2" customFormat="1" ht="16" customHeight="1">
      <c r="L448" s="5"/>
      <c r="M448" s="5"/>
      <c r="N448" s="5"/>
      <c r="O448" s="5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</row>
    <row r="449" spans="12:27" s="2" customFormat="1" ht="16" customHeight="1">
      <c r="L449" s="5"/>
      <c r="M449" s="5"/>
      <c r="N449" s="5"/>
      <c r="O449" s="5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</row>
    <row r="450" spans="12:27" s="2" customFormat="1" ht="16" customHeight="1">
      <c r="L450" s="5"/>
      <c r="M450" s="5"/>
      <c r="N450" s="5"/>
      <c r="O450" s="5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</row>
    <row r="451" spans="12:27" s="2" customFormat="1" ht="16" customHeight="1">
      <c r="L451" s="5"/>
      <c r="M451" s="5"/>
      <c r="N451" s="5"/>
      <c r="O451" s="5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</row>
    <row r="452" spans="12:27" s="2" customFormat="1" ht="16" customHeight="1">
      <c r="L452" s="5"/>
      <c r="M452" s="5"/>
      <c r="N452" s="5"/>
      <c r="O452" s="5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</row>
    <row r="453" spans="12:27" s="2" customFormat="1" ht="16" customHeight="1">
      <c r="L453" s="5"/>
      <c r="M453" s="5"/>
      <c r="N453" s="5"/>
      <c r="O453" s="5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</row>
    <row r="454" spans="12:27" s="2" customFormat="1" ht="16" customHeight="1">
      <c r="L454" s="5"/>
      <c r="M454" s="5"/>
      <c r="N454" s="5"/>
      <c r="O454" s="5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</row>
    <row r="455" spans="12:27" s="2" customFormat="1" ht="16" customHeight="1">
      <c r="L455" s="5"/>
      <c r="M455" s="5"/>
      <c r="N455" s="5"/>
      <c r="O455" s="5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</row>
    <row r="456" spans="12:27" s="2" customFormat="1" ht="16" customHeight="1">
      <c r="L456" s="5"/>
      <c r="M456" s="5"/>
      <c r="N456" s="5"/>
      <c r="O456" s="5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</row>
    <row r="457" spans="12:27" s="2" customFormat="1" ht="16" customHeight="1">
      <c r="L457" s="5"/>
      <c r="M457" s="5"/>
      <c r="N457" s="5"/>
      <c r="O457" s="5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</row>
    <row r="458" spans="12:27" s="2" customFormat="1" ht="16" customHeight="1">
      <c r="L458" s="5"/>
      <c r="M458" s="5"/>
      <c r="N458" s="5"/>
      <c r="O458" s="5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</row>
    <row r="459" spans="12:27" s="2" customFormat="1" ht="16" customHeight="1">
      <c r="L459" s="5"/>
      <c r="M459" s="5"/>
      <c r="N459" s="5"/>
      <c r="O459" s="5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</row>
    <row r="460" spans="12:27" s="2" customFormat="1" ht="16" customHeight="1">
      <c r="L460" s="5"/>
      <c r="M460" s="5"/>
      <c r="N460" s="5"/>
      <c r="O460" s="5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</row>
    <row r="461" spans="12:27" s="2" customFormat="1" ht="16" customHeight="1">
      <c r="L461" s="5"/>
      <c r="M461" s="5"/>
      <c r="N461" s="5"/>
      <c r="O461" s="5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</row>
    <row r="462" spans="12:27" s="2" customFormat="1" ht="16" customHeight="1">
      <c r="L462" s="5"/>
      <c r="M462" s="5"/>
      <c r="N462" s="5"/>
      <c r="O462" s="5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</row>
    <row r="463" spans="12:27" s="2" customFormat="1" ht="16" customHeight="1">
      <c r="L463" s="5"/>
      <c r="M463" s="5"/>
      <c r="N463" s="5"/>
      <c r="O463" s="5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</row>
    <row r="464" spans="12:27" s="2" customFormat="1" ht="16" customHeight="1">
      <c r="L464" s="5"/>
      <c r="M464" s="5"/>
      <c r="N464" s="5"/>
      <c r="O464" s="5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</row>
    <row r="465" spans="12:27" s="2" customFormat="1" ht="16" customHeight="1">
      <c r="L465" s="5"/>
      <c r="M465" s="5"/>
      <c r="N465" s="5"/>
      <c r="O465" s="5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</row>
    <row r="466" spans="12:27" s="2" customFormat="1" ht="16" customHeight="1">
      <c r="L466" s="5"/>
      <c r="M466" s="5"/>
      <c r="N466" s="5"/>
      <c r="O466" s="5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</row>
    <row r="467" spans="12:27" s="2" customFormat="1" ht="16" customHeight="1">
      <c r="L467" s="5"/>
      <c r="M467" s="5"/>
      <c r="N467" s="5"/>
      <c r="O467" s="5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</row>
    <row r="468" spans="12:27" s="2" customFormat="1" ht="16" customHeight="1">
      <c r="L468" s="5"/>
      <c r="M468" s="5"/>
      <c r="N468" s="5"/>
      <c r="O468" s="5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</row>
    <row r="469" spans="12:27" s="2" customFormat="1" ht="16" customHeight="1">
      <c r="L469" s="5"/>
      <c r="M469" s="5"/>
      <c r="N469" s="5"/>
      <c r="O469" s="5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</row>
    <row r="470" spans="12:27" s="2" customFormat="1" ht="16" customHeight="1">
      <c r="L470" s="5"/>
      <c r="M470" s="5"/>
      <c r="N470" s="5"/>
      <c r="O470" s="5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</row>
    <row r="471" spans="12:27" s="2" customFormat="1" ht="16" customHeight="1">
      <c r="L471" s="5"/>
      <c r="M471" s="5"/>
      <c r="N471" s="5"/>
      <c r="O471" s="5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</row>
    <row r="472" spans="12:27" s="2" customFormat="1" ht="16" customHeight="1">
      <c r="L472" s="5"/>
      <c r="M472" s="5"/>
      <c r="N472" s="5"/>
      <c r="O472" s="5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</row>
    <row r="473" spans="12:27" s="2" customFormat="1" ht="16" customHeight="1">
      <c r="L473" s="5"/>
      <c r="M473" s="5"/>
      <c r="N473" s="5"/>
      <c r="O473" s="5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</row>
    <row r="474" spans="12:27" s="2" customFormat="1" ht="16" customHeight="1">
      <c r="L474" s="5"/>
      <c r="M474" s="5"/>
      <c r="N474" s="5"/>
      <c r="O474" s="5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</row>
    <row r="475" spans="12:27" s="2" customFormat="1" ht="16" customHeight="1">
      <c r="L475" s="5"/>
      <c r="M475" s="5"/>
      <c r="N475" s="5"/>
      <c r="O475" s="5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</row>
    <row r="476" spans="12:27" s="2" customFormat="1" ht="16" customHeight="1">
      <c r="L476" s="5"/>
      <c r="M476" s="5"/>
      <c r="N476" s="5"/>
      <c r="O476" s="5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</row>
    <row r="477" spans="12:27" s="2" customFormat="1" ht="16" customHeight="1">
      <c r="L477" s="5"/>
      <c r="M477" s="5"/>
      <c r="N477" s="5"/>
      <c r="O477" s="5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</row>
    <row r="478" spans="12:27" s="2" customFormat="1" ht="16" customHeight="1">
      <c r="L478" s="5"/>
      <c r="M478" s="5"/>
      <c r="N478" s="5"/>
      <c r="O478" s="5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</row>
    <row r="479" spans="12:27" s="2" customFormat="1" ht="16" customHeight="1">
      <c r="L479" s="5"/>
      <c r="M479" s="5"/>
      <c r="N479" s="5"/>
      <c r="O479" s="5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</row>
    <row r="480" spans="12:27" s="2" customFormat="1" ht="16" customHeight="1">
      <c r="L480" s="5"/>
      <c r="M480" s="5"/>
      <c r="N480" s="5"/>
      <c r="O480" s="5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</row>
    <row r="481" spans="12:27" s="2" customFormat="1" ht="16" customHeight="1">
      <c r="L481" s="5"/>
      <c r="M481" s="5"/>
      <c r="N481" s="5"/>
      <c r="O481" s="5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</row>
    <row r="482" spans="12:27" s="2" customFormat="1" ht="16" customHeight="1">
      <c r="L482" s="5"/>
      <c r="M482" s="5"/>
      <c r="N482" s="5"/>
      <c r="O482" s="5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</row>
    <row r="483" spans="12:27" s="2" customFormat="1" ht="16" customHeight="1">
      <c r="L483" s="5"/>
      <c r="M483" s="5"/>
      <c r="N483" s="5"/>
      <c r="O483" s="5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</row>
    <row r="484" spans="12:27" s="2" customFormat="1" ht="16" customHeight="1">
      <c r="L484" s="5"/>
      <c r="M484" s="5"/>
      <c r="N484" s="5"/>
      <c r="O484" s="5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</row>
    <row r="485" spans="12:27" s="2" customFormat="1" ht="16" customHeight="1">
      <c r="L485" s="5"/>
      <c r="M485" s="5"/>
      <c r="N485" s="5"/>
      <c r="O485" s="5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</row>
    <row r="486" spans="12:27" s="2" customFormat="1" ht="16" customHeight="1">
      <c r="L486" s="5"/>
      <c r="M486" s="5"/>
      <c r="N486" s="5"/>
      <c r="O486" s="5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</row>
    <row r="487" spans="12:27" s="2" customFormat="1" ht="16" customHeight="1">
      <c r="L487" s="5"/>
      <c r="M487" s="5"/>
      <c r="N487" s="5"/>
      <c r="O487" s="5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</row>
    <row r="488" spans="12:27" s="2" customFormat="1" ht="16" customHeight="1">
      <c r="L488" s="5"/>
      <c r="M488" s="5"/>
      <c r="N488" s="5"/>
      <c r="O488" s="5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</row>
    <row r="489" spans="12:27" s="2" customFormat="1" ht="16" customHeight="1">
      <c r="L489" s="5"/>
      <c r="M489" s="5"/>
      <c r="N489" s="5"/>
      <c r="O489" s="5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</row>
    <row r="490" spans="12:27" s="2" customFormat="1" ht="16" customHeight="1">
      <c r="L490" s="5"/>
      <c r="M490" s="5"/>
      <c r="N490" s="5"/>
      <c r="O490" s="5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</row>
    <row r="491" spans="12:27" s="2" customFormat="1" ht="16" customHeight="1">
      <c r="L491" s="5"/>
      <c r="M491" s="5"/>
      <c r="N491" s="5"/>
      <c r="O491" s="5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</row>
    <row r="492" spans="12:27" s="2" customFormat="1" ht="16" customHeight="1">
      <c r="L492" s="5"/>
      <c r="M492" s="5"/>
      <c r="N492" s="5"/>
      <c r="O492" s="5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</row>
    <row r="493" spans="12:27" s="2" customFormat="1" ht="16" customHeight="1">
      <c r="L493" s="5"/>
      <c r="M493" s="5"/>
      <c r="N493" s="5"/>
      <c r="O493" s="5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</row>
    <row r="494" spans="12:27" s="2" customFormat="1" ht="16" customHeight="1">
      <c r="L494" s="5"/>
      <c r="M494" s="5"/>
      <c r="N494" s="5"/>
      <c r="O494" s="5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</row>
    <row r="495" spans="12:27" s="2" customFormat="1" ht="16" customHeight="1">
      <c r="L495" s="5"/>
      <c r="M495" s="5"/>
      <c r="N495" s="5"/>
      <c r="O495" s="5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</row>
    <row r="496" spans="12:27" s="2" customFormat="1" ht="16" customHeight="1">
      <c r="L496" s="5"/>
      <c r="M496" s="5"/>
      <c r="N496" s="5"/>
      <c r="O496" s="5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</row>
    <row r="497" spans="12:27" s="2" customFormat="1" ht="16" customHeight="1">
      <c r="L497" s="5"/>
      <c r="M497" s="5"/>
      <c r="N497" s="5"/>
      <c r="O497" s="5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</row>
    <row r="498" spans="12:27" s="2" customFormat="1" ht="16" customHeight="1">
      <c r="L498" s="5"/>
      <c r="M498" s="5"/>
      <c r="N498" s="5"/>
      <c r="O498" s="5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</row>
    <row r="499" spans="12:27" s="2" customFormat="1" ht="16" customHeight="1">
      <c r="L499" s="5"/>
      <c r="M499" s="5"/>
      <c r="N499" s="5"/>
      <c r="O499" s="5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</row>
    <row r="500" spans="12:27" s="2" customFormat="1" ht="16" customHeight="1">
      <c r="L500" s="5"/>
      <c r="M500" s="5"/>
      <c r="N500" s="5"/>
      <c r="O500" s="5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</row>
    <row r="501" spans="12:27" s="2" customFormat="1" ht="16" customHeight="1">
      <c r="L501" s="5"/>
      <c r="M501" s="5"/>
      <c r="N501" s="5"/>
      <c r="O501" s="5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  <c r="AA501" s="122"/>
    </row>
    <row r="502" spans="12:27" s="2" customFormat="1" ht="16" customHeight="1">
      <c r="L502" s="5"/>
      <c r="M502" s="5"/>
      <c r="N502" s="5"/>
      <c r="O502" s="5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  <c r="AA502" s="122"/>
    </row>
    <row r="503" spans="12:27" s="2" customFormat="1" ht="16" customHeight="1">
      <c r="L503" s="5"/>
      <c r="M503" s="5"/>
      <c r="N503" s="5"/>
      <c r="O503" s="5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  <c r="AA503" s="122"/>
    </row>
    <row r="504" spans="12:27" s="2" customFormat="1" ht="16" customHeight="1">
      <c r="L504" s="5"/>
      <c r="M504" s="5"/>
      <c r="N504" s="5"/>
      <c r="O504" s="5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  <c r="AA504" s="122"/>
    </row>
    <row r="505" spans="12:27" s="2" customFormat="1" ht="16" customHeight="1">
      <c r="L505" s="5"/>
      <c r="M505" s="5"/>
      <c r="N505" s="5"/>
      <c r="O505" s="5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  <c r="AA505" s="122"/>
    </row>
    <row r="506" spans="12:27" s="2" customFormat="1" ht="16" customHeight="1">
      <c r="L506" s="5"/>
      <c r="M506" s="5"/>
      <c r="N506" s="5"/>
      <c r="O506" s="5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  <c r="AA506" s="122"/>
    </row>
    <row r="507" spans="12:27" s="2" customFormat="1" ht="16" customHeight="1">
      <c r="L507" s="5"/>
      <c r="M507" s="5"/>
      <c r="N507" s="5"/>
      <c r="O507" s="5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  <c r="AA507" s="122"/>
    </row>
    <row r="508" spans="12:27" s="2" customFormat="1" ht="16" customHeight="1">
      <c r="L508" s="5"/>
      <c r="M508" s="5"/>
      <c r="N508" s="5"/>
      <c r="O508" s="5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  <c r="AA508" s="122"/>
    </row>
    <row r="509" spans="12:27" s="2" customFormat="1" ht="16" customHeight="1">
      <c r="L509" s="5"/>
      <c r="M509" s="5"/>
      <c r="N509" s="5"/>
      <c r="O509" s="5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  <c r="AA509" s="122"/>
    </row>
    <row r="510" spans="12:27" s="2" customFormat="1" ht="16" customHeight="1">
      <c r="L510" s="5"/>
      <c r="M510" s="5"/>
      <c r="N510" s="5"/>
      <c r="O510" s="5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  <c r="AA510" s="122"/>
    </row>
    <row r="511" spans="12:27" s="2" customFormat="1" ht="16" customHeight="1">
      <c r="L511" s="5"/>
      <c r="M511" s="5"/>
      <c r="N511" s="5"/>
      <c r="O511" s="5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  <c r="AA511" s="122"/>
    </row>
    <row r="512" spans="12:27" s="2" customFormat="1" ht="16" customHeight="1">
      <c r="L512" s="5"/>
      <c r="M512" s="5"/>
      <c r="N512" s="5"/>
      <c r="O512" s="5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  <c r="AA512" s="122"/>
    </row>
    <row r="513" spans="12:27" s="2" customFormat="1" ht="16" customHeight="1">
      <c r="L513" s="5"/>
      <c r="M513" s="5"/>
      <c r="N513" s="5"/>
      <c r="O513" s="5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  <c r="AA513" s="122"/>
    </row>
    <row r="514" spans="12:27" s="2" customFormat="1" ht="16" customHeight="1">
      <c r="L514" s="5"/>
      <c r="M514" s="5"/>
      <c r="N514" s="5"/>
      <c r="O514" s="5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  <c r="AA514" s="122"/>
    </row>
    <row r="515" spans="12:27" s="2" customFormat="1" ht="16" customHeight="1">
      <c r="L515" s="5"/>
      <c r="M515" s="5"/>
      <c r="N515" s="5"/>
      <c r="O515" s="5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  <c r="AA515" s="122"/>
    </row>
    <row r="516" spans="12:27" s="2" customFormat="1" ht="16" customHeight="1">
      <c r="L516" s="5"/>
      <c r="M516" s="5"/>
      <c r="N516" s="5"/>
      <c r="O516" s="5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  <c r="AA516" s="122"/>
    </row>
    <row r="517" spans="12:27" s="2" customFormat="1" ht="16" customHeight="1">
      <c r="L517" s="5"/>
      <c r="M517" s="5"/>
      <c r="N517" s="5"/>
      <c r="O517" s="5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  <c r="AA517" s="122"/>
    </row>
    <row r="518" spans="12:27" s="2" customFormat="1" ht="16" customHeight="1">
      <c r="L518" s="5"/>
      <c r="M518" s="5"/>
      <c r="N518" s="5"/>
      <c r="O518" s="5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  <c r="AA518" s="122"/>
    </row>
    <row r="519" spans="12:27" s="2" customFormat="1" ht="16" customHeight="1">
      <c r="L519" s="5"/>
      <c r="M519" s="5"/>
      <c r="N519" s="5"/>
      <c r="O519" s="5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  <c r="AA519" s="122"/>
    </row>
    <row r="520" spans="12:27" s="2" customFormat="1" ht="16" customHeight="1">
      <c r="L520" s="5"/>
      <c r="M520" s="5"/>
      <c r="N520" s="5"/>
      <c r="O520" s="5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  <c r="AA520" s="122"/>
    </row>
    <row r="521" spans="12:27" s="2" customFormat="1" ht="16" customHeight="1">
      <c r="L521" s="5"/>
      <c r="M521" s="5"/>
      <c r="N521" s="5"/>
      <c r="O521" s="5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  <c r="AA521" s="122"/>
    </row>
    <row r="522" spans="12:27" s="2" customFormat="1" ht="16" customHeight="1">
      <c r="L522" s="5"/>
      <c r="M522" s="5"/>
      <c r="N522" s="5"/>
      <c r="O522" s="5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  <c r="AA522" s="122"/>
    </row>
    <row r="523" spans="12:27" s="2" customFormat="1" ht="16" customHeight="1">
      <c r="L523" s="5"/>
      <c r="M523" s="5"/>
      <c r="N523" s="5"/>
      <c r="O523" s="5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  <c r="AA523" s="122"/>
    </row>
    <row r="524" spans="12:27" s="2" customFormat="1" ht="16" customHeight="1">
      <c r="L524" s="5"/>
      <c r="M524" s="5"/>
      <c r="N524" s="5"/>
      <c r="O524" s="5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  <c r="AA524" s="122"/>
    </row>
    <row r="525" spans="12:27" s="2" customFormat="1" ht="16" customHeight="1">
      <c r="L525" s="5"/>
      <c r="M525" s="5"/>
      <c r="N525" s="5"/>
      <c r="O525" s="5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  <c r="AA525" s="122"/>
    </row>
    <row r="526" spans="12:27" s="2" customFormat="1" ht="16" customHeight="1">
      <c r="L526" s="5"/>
      <c r="M526" s="5"/>
      <c r="N526" s="5"/>
      <c r="O526" s="5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  <c r="AA526" s="122"/>
    </row>
    <row r="527" spans="12:27" s="2" customFormat="1" ht="16" customHeight="1">
      <c r="L527" s="5"/>
      <c r="M527" s="5"/>
      <c r="N527" s="5"/>
      <c r="O527" s="5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  <c r="AA527" s="122"/>
    </row>
    <row r="528" spans="12:27" s="2" customFormat="1" ht="16" customHeight="1">
      <c r="L528" s="5"/>
      <c r="M528" s="5"/>
      <c r="N528" s="5"/>
      <c r="O528" s="5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  <c r="AA528" s="122"/>
    </row>
    <row r="529" spans="12:27" s="2" customFormat="1" ht="16" customHeight="1">
      <c r="L529" s="5"/>
      <c r="M529" s="5"/>
      <c r="N529" s="5"/>
      <c r="O529" s="5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  <c r="AA529" s="122"/>
    </row>
    <row r="530" spans="12:27" s="2" customFormat="1" ht="16" customHeight="1">
      <c r="L530" s="5"/>
      <c r="M530" s="5"/>
      <c r="N530" s="5"/>
      <c r="O530" s="5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  <c r="AA530" s="122"/>
    </row>
    <row r="531" spans="12:27" s="2" customFormat="1" ht="16" customHeight="1">
      <c r="L531" s="5"/>
      <c r="M531" s="5"/>
      <c r="N531" s="5"/>
      <c r="O531" s="5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  <c r="AA531" s="122"/>
    </row>
    <row r="532" spans="12:27" s="2" customFormat="1" ht="16" customHeight="1">
      <c r="L532" s="5"/>
      <c r="M532" s="5"/>
      <c r="N532" s="5"/>
      <c r="O532" s="5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  <c r="AA532" s="122"/>
    </row>
    <row r="533" spans="12:27" s="2" customFormat="1" ht="16" customHeight="1">
      <c r="L533" s="5"/>
      <c r="M533" s="5"/>
      <c r="N533" s="5"/>
      <c r="O533" s="5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  <c r="AA533" s="122"/>
    </row>
    <row r="534" spans="12:27" s="2" customFormat="1" ht="16" customHeight="1">
      <c r="L534" s="5"/>
      <c r="M534" s="5"/>
      <c r="N534" s="5"/>
      <c r="O534" s="5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  <c r="AA534" s="122"/>
    </row>
    <row r="535" spans="12:27" s="2" customFormat="1" ht="16" customHeight="1">
      <c r="L535" s="5"/>
      <c r="M535" s="5"/>
      <c r="N535" s="5"/>
      <c r="O535" s="5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  <c r="AA535" s="122"/>
    </row>
    <row r="536" spans="12:27" s="2" customFormat="1" ht="16" customHeight="1">
      <c r="L536" s="5"/>
      <c r="M536" s="5"/>
      <c r="N536" s="5"/>
      <c r="O536" s="5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  <c r="AA536" s="122"/>
    </row>
    <row r="537" spans="12:27" s="2" customFormat="1" ht="16" customHeight="1">
      <c r="L537" s="5"/>
      <c r="M537" s="5"/>
      <c r="N537" s="5"/>
      <c r="O537" s="5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  <c r="AA537" s="122"/>
    </row>
    <row r="538" spans="12:27" s="2" customFormat="1" ht="16" customHeight="1">
      <c r="L538" s="5"/>
      <c r="M538" s="5"/>
      <c r="N538" s="5"/>
      <c r="O538" s="5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  <c r="AA538" s="122"/>
    </row>
    <row r="539" spans="12:27" s="2" customFormat="1" ht="16" customHeight="1">
      <c r="L539" s="5"/>
      <c r="M539" s="5"/>
      <c r="N539" s="5"/>
      <c r="O539" s="5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  <c r="AA539" s="122"/>
    </row>
    <row r="540" spans="12:27" s="2" customFormat="1" ht="16" customHeight="1">
      <c r="L540" s="5"/>
      <c r="M540" s="5"/>
      <c r="N540" s="5"/>
      <c r="O540" s="5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  <c r="AA540" s="122"/>
    </row>
    <row r="541" spans="12:27" s="2" customFormat="1" ht="16" customHeight="1">
      <c r="L541" s="5"/>
      <c r="M541" s="5"/>
      <c r="N541" s="5"/>
      <c r="O541" s="5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  <c r="AA541" s="122"/>
    </row>
    <row r="542" spans="12:27" s="2" customFormat="1" ht="16" customHeight="1">
      <c r="L542" s="5"/>
      <c r="M542" s="5"/>
      <c r="N542" s="5"/>
      <c r="O542" s="5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  <c r="AA542" s="122"/>
    </row>
    <row r="543" spans="12:27" s="2" customFormat="1" ht="16" customHeight="1">
      <c r="L543" s="5"/>
      <c r="M543" s="5"/>
      <c r="N543" s="5"/>
      <c r="O543" s="5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  <c r="AA543" s="122"/>
    </row>
    <row r="544" spans="12:27" s="2" customFormat="1" ht="16" customHeight="1">
      <c r="L544" s="5"/>
      <c r="M544" s="5"/>
      <c r="N544" s="5"/>
      <c r="O544" s="5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  <c r="AA544" s="122"/>
    </row>
    <row r="545" spans="12:27" s="2" customFormat="1" ht="16" customHeight="1">
      <c r="L545" s="5"/>
      <c r="M545" s="5"/>
      <c r="N545" s="5"/>
      <c r="O545" s="5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  <c r="AA545" s="122"/>
    </row>
    <row r="546" spans="12:27" s="2" customFormat="1" ht="16" customHeight="1">
      <c r="L546" s="5"/>
      <c r="M546" s="5"/>
      <c r="N546" s="5"/>
      <c r="O546" s="5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  <c r="AA546" s="122"/>
    </row>
    <row r="547" spans="12:27" s="2" customFormat="1" ht="16" customHeight="1">
      <c r="L547" s="5"/>
      <c r="M547" s="5"/>
      <c r="N547" s="5"/>
      <c r="O547" s="5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  <c r="AA547" s="122"/>
    </row>
    <row r="548" spans="12:27" s="2" customFormat="1" ht="16" customHeight="1">
      <c r="L548" s="5"/>
      <c r="M548" s="5"/>
      <c r="N548" s="5"/>
      <c r="O548" s="5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  <c r="AA548" s="122"/>
    </row>
    <row r="549" spans="12:27" s="2" customFormat="1" ht="16" customHeight="1">
      <c r="L549" s="5"/>
      <c r="M549" s="5"/>
      <c r="N549" s="5"/>
      <c r="O549" s="5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  <c r="AA549" s="122"/>
    </row>
    <row r="550" spans="12:27" s="2" customFormat="1" ht="16" customHeight="1">
      <c r="L550" s="5"/>
      <c r="M550" s="5"/>
      <c r="N550" s="5"/>
      <c r="O550" s="5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  <c r="AA550" s="122"/>
    </row>
    <row r="551" spans="12:27" s="2" customFormat="1" ht="16" customHeight="1">
      <c r="L551" s="5"/>
      <c r="M551" s="5"/>
      <c r="N551" s="5"/>
      <c r="O551" s="5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  <c r="AA551" s="122"/>
    </row>
    <row r="552" spans="12:27" s="2" customFormat="1" ht="16" customHeight="1">
      <c r="L552" s="5"/>
      <c r="M552" s="5"/>
      <c r="N552" s="5"/>
      <c r="O552" s="5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  <c r="AA552" s="122"/>
    </row>
    <row r="553" spans="12:27" s="2" customFormat="1" ht="16" customHeight="1">
      <c r="L553" s="5"/>
      <c r="M553" s="5"/>
      <c r="N553" s="5"/>
      <c r="O553" s="5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  <c r="AA553" s="122"/>
    </row>
    <row r="554" spans="12:27" s="2" customFormat="1" ht="16" customHeight="1">
      <c r="L554" s="5"/>
      <c r="M554" s="5"/>
      <c r="N554" s="5"/>
      <c r="O554" s="5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  <c r="AA554" s="122"/>
    </row>
    <row r="555" spans="12:27" s="2" customFormat="1" ht="16" customHeight="1">
      <c r="L555" s="5"/>
      <c r="M555" s="5"/>
      <c r="N555" s="5"/>
      <c r="O555" s="5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  <c r="AA555" s="122"/>
    </row>
    <row r="556" spans="12:27" s="2" customFormat="1" ht="16" customHeight="1">
      <c r="L556" s="5"/>
      <c r="M556" s="5"/>
      <c r="N556" s="5"/>
      <c r="O556" s="5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  <c r="AA556" s="122"/>
    </row>
    <row r="557" spans="12:27" s="2" customFormat="1" ht="16" customHeight="1">
      <c r="L557" s="5"/>
      <c r="M557" s="5"/>
      <c r="N557" s="5"/>
      <c r="O557" s="5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  <c r="AA557" s="122"/>
    </row>
    <row r="558" spans="12:27" s="2" customFormat="1" ht="16" customHeight="1">
      <c r="L558" s="5"/>
      <c r="M558" s="5"/>
      <c r="N558" s="5"/>
      <c r="O558" s="5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  <c r="AA558" s="122"/>
    </row>
    <row r="559" spans="12:27" s="2" customFormat="1" ht="16" customHeight="1">
      <c r="L559" s="5"/>
      <c r="M559" s="5"/>
      <c r="N559" s="5"/>
      <c r="O559" s="5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  <c r="AA559" s="122"/>
    </row>
    <row r="560" spans="12:27" s="2" customFormat="1" ht="16" customHeight="1">
      <c r="L560" s="5"/>
      <c r="M560" s="5"/>
      <c r="N560" s="5"/>
      <c r="O560" s="5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  <c r="AA560" s="122"/>
    </row>
    <row r="561" spans="12:27" s="2" customFormat="1" ht="16" customHeight="1">
      <c r="L561" s="5"/>
      <c r="M561" s="5"/>
      <c r="N561" s="5"/>
      <c r="O561" s="5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  <c r="AA561" s="122"/>
    </row>
    <row r="562" spans="12:27" s="2" customFormat="1" ht="16" customHeight="1">
      <c r="L562" s="5"/>
      <c r="M562" s="5"/>
      <c r="N562" s="5"/>
      <c r="O562" s="5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  <c r="AA562" s="122"/>
    </row>
    <row r="563" spans="12:27" s="2" customFormat="1" ht="16" customHeight="1">
      <c r="L563" s="5"/>
      <c r="M563" s="5"/>
      <c r="N563" s="5"/>
      <c r="O563" s="5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  <c r="AA563" s="122"/>
    </row>
    <row r="564" spans="12:27" s="2" customFormat="1" ht="16" customHeight="1">
      <c r="L564" s="5"/>
      <c r="M564" s="5"/>
      <c r="N564" s="5"/>
      <c r="O564" s="5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  <c r="AA564" s="122"/>
    </row>
    <row r="565" spans="12:27" s="2" customFormat="1" ht="16" customHeight="1">
      <c r="L565" s="5"/>
      <c r="M565" s="5"/>
      <c r="N565" s="5"/>
      <c r="O565" s="5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  <c r="AA565" s="122"/>
    </row>
    <row r="566" spans="12:27" s="2" customFormat="1" ht="16" customHeight="1">
      <c r="L566" s="5"/>
      <c r="M566" s="5"/>
      <c r="N566" s="5"/>
      <c r="O566" s="5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  <c r="AA566" s="122"/>
    </row>
    <row r="567" spans="12:27" s="2" customFormat="1" ht="16" customHeight="1">
      <c r="L567" s="5"/>
      <c r="M567" s="5"/>
      <c r="N567" s="5"/>
      <c r="O567" s="5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  <c r="AA567" s="122"/>
    </row>
    <row r="568" spans="12:27" s="2" customFormat="1" ht="16" customHeight="1">
      <c r="L568" s="5"/>
      <c r="M568" s="5"/>
      <c r="N568" s="5"/>
      <c r="O568" s="5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  <c r="AA568" s="122"/>
    </row>
    <row r="569" spans="12:27" s="2" customFormat="1" ht="16" customHeight="1">
      <c r="L569" s="5"/>
      <c r="M569" s="5"/>
      <c r="N569" s="5"/>
      <c r="O569" s="5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  <c r="AA569" s="122"/>
    </row>
    <row r="570" spans="12:27" s="2" customFormat="1" ht="16" customHeight="1">
      <c r="L570" s="5"/>
      <c r="M570" s="5"/>
      <c r="N570" s="5"/>
      <c r="O570" s="5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  <c r="AA570" s="122"/>
    </row>
    <row r="571" spans="12:27" s="2" customFormat="1" ht="16" customHeight="1">
      <c r="L571" s="5"/>
      <c r="M571" s="5"/>
      <c r="N571" s="5"/>
      <c r="O571" s="5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  <c r="AA571" s="122"/>
    </row>
    <row r="572" spans="12:27" s="2" customFormat="1" ht="16" customHeight="1">
      <c r="L572" s="5"/>
      <c r="M572" s="5"/>
      <c r="N572" s="5"/>
      <c r="O572" s="5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  <c r="AA572" s="122"/>
    </row>
    <row r="573" spans="12:27" s="2" customFormat="1" ht="16" customHeight="1">
      <c r="L573" s="5"/>
      <c r="M573" s="5"/>
      <c r="N573" s="5"/>
      <c r="O573" s="5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  <c r="AA573" s="122"/>
    </row>
    <row r="574" spans="12:27" s="2" customFormat="1" ht="16" customHeight="1">
      <c r="L574" s="5"/>
      <c r="M574" s="5"/>
      <c r="N574" s="5"/>
      <c r="O574" s="5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  <c r="AA574" s="122"/>
    </row>
    <row r="575" spans="12:27" s="2" customFormat="1" ht="16" customHeight="1">
      <c r="L575" s="5"/>
      <c r="M575" s="5"/>
      <c r="N575" s="5"/>
      <c r="O575" s="5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  <c r="AA575" s="122"/>
    </row>
    <row r="576" spans="12:27" s="2" customFormat="1" ht="16" customHeight="1">
      <c r="L576" s="5"/>
      <c r="M576" s="5"/>
      <c r="N576" s="5"/>
      <c r="O576" s="5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  <c r="AA576" s="122"/>
    </row>
    <row r="577" spans="12:27" s="2" customFormat="1" ht="16" customHeight="1">
      <c r="L577" s="5"/>
      <c r="M577" s="5"/>
      <c r="N577" s="5"/>
      <c r="O577" s="5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  <c r="AA577" s="122"/>
    </row>
    <row r="578" spans="12:27" s="2" customFormat="1" ht="16" customHeight="1">
      <c r="L578" s="5"/>
      <c r="M578" s="5"/>
      <c r="N578" s="5"/>
      <c r="O578" s="5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  <c r="AA578" s="122"/>
    </row>
    <row r="579" spans="12:27" s="2" customFormat="1" ht="16" customHeight="1">
      <c r="L579" s="5"/>
      <c r="M579" s="5"/>
      <c r="N579" s="5"/>
      <c r="O579" s="5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  <c r="AA579" s="122"/>
    </row>
    <row r="580" spans="12:27" s="2" customFormat="1" ht="16" customHeight="1">
      <c r="L580" s="5"/>
      <c r="M580" s="5"/>
      <c r="N580" s="5"/>
      <c r="O580" s="5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  <c r="AA580" s="122"/>
    </row>
    <row r="581" spans="12:27" s="2" customFormat="1" ht="16" customHeight="1">
      <c r="L581" s="5"/>
      <c r="M581" s="5"/>
      <c r="N581" s="5"/>
      <c r="O581" s="5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  <c r="AA581" s="122"/>
    </row>
    <row r="582" spans="12:27" s="2" customFormat="1" ht="16" customHeight="1">
      <c r="L582" s="5"/>
      <c r="M582" s="5"/>
      <c r="N582" s="5"/>
      <c r="O582" s="5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  <c r="AA582" s="122"/>
    </row>
    <row r="583" spans="12:27" s="2" customFormat="1" ht="16" customHeight="1">
      <c r="L583" s="5"/>
      <c r="M583" s="5"/>
      <c r="N583" s="5"/>
      <c r="O583" s="5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  <c r="AA583" s="122"/>
    </row>
    <row r="584" spans="12:27" s="2" customFormat="1" ht="16" customHeight="1">
      <c r="L584" s="5"/>
      <c r="M584" s="5"/>
      <c r="N584" s="5"/>
      <c r="O584" s="5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  <c r="AA584" s="122"/>
    </row>
    <row r="585" spans="12:27" s="2" customFormat="1" ht="16" customHeight="1">
      <c r="L585" s="5"/>
      <c r="M585" s="5"/>
      <c r="N585" s="5"/>
      <c r="O585" s="5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  <c r="AA585" s="122"/>
    </row>
    <row r="586" spans="12:27" s="2" customFormat="1" ht="16" customHeight="1">
      <c r="L586" s="5"/>
      <c r="M586" s="5"/>
      <c r="N586" s="5"/>
      <c r="O586" s="5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  <c r="AA586" s="122"/>
    </row>
    <row r="587" spans="12:27" s="2" customFormat="1" ht="16" customHeight="1">
      <c r="L587" s="5"/>
      <c r="M587" s="5"/>
      <c r="N587" s="5"/>
      <c r="O587" s="5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  <c r="AA587" s="122"/>
    </row>
    <row r="588" spans="12:27" s="2" customFormat="1" ht="16" customHeight="1">
      <c r="L588" s="5"/>
      <c r="M588" s="5"/>
      <c r="N588" s="5"/>
      <c r="O588" s="5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  <c r="AA588" s="122"/>
    </row>
    <row r="589" spans="12:27" s="2" customFormat="1" ht="16" customHeight="1">
      <c r="L589" s="5"/>
      <c r="M589" s="5"/>
      <c r="N589" s="5"/>
      <c r="O589" s="5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  <c r="AA589" s="122"/>
    </row>
    <row r="590" spans="12:27" s="2" customFormat="1" ht="16" customHeight="1">
      <c r="L590" s="5"/>
      <c r="M590" s="5"/>
      <c r="N590" s="5"/>
      <c r="O590" s="5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  <c r="AA590" s="122"/>
    </row>
    <row r="591" spans="12:27" s="2" customFormat="1" ht="16" customHeight="1">
      <c r="L591" s="5"/>
      <c r="M591" s="5"/>
      <c r="N591" s="5"/>
      <c r="O591" s="5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  <c r="AA591" s="122"/>
    </row>
    <row r="592" spans="12:27" s="2" customFormat="1" ht="16" customHeight="1">
      <c r="L592" s="5"/>
      <c r="M592" s="5"/>
      <c r="N592" s="5"/>
      <c r="O592" s="5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  <c r="AA592" s="122"/>
    </row>
    <row r="593" spans="12:27" s="2" customFormat="1" ht="16" customHeight="1">
      <c r="L593" s="5"/>
      <c r="M593" s="5"/>
      <c r="N593" s="5"/>
      <c r="O593" s="5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  <c r="AA593" s="122"/>
    </row>
    <row r="594" spans="12:27" s="2" customFormat="1" ht="16" customHeight="1">
      <c r="L594" s="5"/>
      <c r="M594" s="5"/>
      <c r="N594" s="5"/>
      <c r="O594" s="5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  <c r="AA594" s="122"/>
    </row>
    <row r="595" spans="12:27" s="2" customFormat="1" ht="16" customHeight="1">
      <c r="L595" s="5"/>
      <c r="M595" s="5"/>
      <c r="N595" s="5"/>
      <c r="O595" s="5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  <c r="AA595" s="122"/>
    </row>
    <row r="596" spans="12:27" s="2" customFormat="1" ht="16" customHeight="1">
      <c r="L596" s="5"/>
      <c r="M596" s="5"/>
      <c r="N596" s="5"/>
      <c r="O596" s="5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  <c r="AA596" s="122"/>
    </row>
    <row r="597" spans="12:27" s="2" customFormat="1" ht="16" customHeight="1">
      <c r="L597" s="5"/>
      <c r="M597" s="5"/>
      <c r="N597" s="5"/>
      <c r="O597" s="5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  <c r="AA597" s="122"/>
    </row>
    <row r="598" spans="12:27" s="2" customFormat="1" ht="16" customHeight="1">
      <c r="L598" s="5"/>
      <c r="M598" s="5"/>
      <c r="N598" s="5"/>
      <c r="O598" s="5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  <c r="AA598" s="122"/>
    </row>
    <row r="599" spans="12:27" s="2" customFormat="1" ht="16" customHeight="1">
      <c r="L599" s="5"/>
      <c r="M599" s="5"/>
      <c r="N599" s="5"/>
      <c r="O599" s="5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  <c r="AA599" s="122"/>
    </row>
    <row r="600" spans="12:27" s="2" customFormat="1" ht="16" customHeight="1">
      <c r="L600" s="5"/>
      <c r="M600" s="5"/>
      <c r="N600" s="5"/>
      <c r="O600" s="5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  <c r="AA600" s="122"/>
    </row>
    <row r="601" spans="12:27" s="2" customFormat="1" ht="16" customHeight="1">
      <c r="L601" s="5"/>
      <c r="M601" s="5"/>
      <c r="N601" s="5"/>
      <c r="O601" s="5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  <c r="AA601" s="122"/>
    </row>
    <row r="602" spans="12:27" s="2" customFormat="1" ht="16" customHeight="1">
      <c r="L602" s="5"/>
      <c r="M602" s="5"/>
      <c r="N602" s="5"/>
      <c r="O602" s="5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  <c r="AA602" s="122"/>
    </row>
    <row r="603" spans="12:27" s="2" customFormat="1" ht="16" customHeight="1">
      <c r="L603" s="5"/>
      <c r="M603" s="5"/>
      <c r="N603" s="5"/>
      <c r="O603" s="5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  <c r="AA603" s="122"/>
    </row>
    <row r="604" spans="12:27" s="2" customFormat="1" ht="16" customHeight="1">
      <c r="L604" s="5"/>
      <c r="M604" s="5"/>
      <c r="N604" s="5"/>
      <c r="O604" s="5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  <c r="AA604" s="122"/>
    </row>
    <row r="605" spans="12:27" s="2" customFormat="1" ht="16" customHeight="1">
      <c r="L605" s="5"/>
      <c r="M605" s="5"/>
      <c r="N605" s="5"/>
      <c r="O605" s="5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  <c r="AA605" s="122"/>
    </row>
    <row r="606" spans="12:27" s="2" customFormat="1" ht="16" customHeight="1">
      <c r="L606" s="5"/>
      <c r="M606" s="5"/>
      <c r="N606" s="5"/>
      <c r="O606" s="5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  <c r="AA606" s="122"/>
    </row>
    <row r="607" spans="12:27" s="2" customFormat="1" ht="16" customHeight="1">
      <c r="L607" s="5"/>
      <c r="M607" s="5"/>
      <c r="N607" s="5"/>
      <c r="O607" s="5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  <c r="AA607" s="122"/>
    </row>
    <row r="608" spans="12:27" s="2" customFormat="1" ht="16" customHeight="1">
      <c r="L608" s="5"/>
      <c r="M608" s="5"/>
      <c r="N608" s="5"/>
      <c r="O608" s="5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  <c r="AA608" s="122"/>
    </row>
    <row r="609" spans="12:27" s="2" customFormat="1" ht="16" customHeight="1">
      <c r="L609" s="5"/>
      <c r="M609" s="5"/>
      <c r="N609" s="5"/>
      <c r="O609" s="5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  <c r="AA609" s="122"/>
    </row>
    <row r="610" spans="12:27" s="2" customFormat="1" ht="16" customHeight="1">
      <c r="L610" s="5"/>
      <c r="M610" s="5"/>
      <c r="N610" s="5"/>
      <c r="O610" s="5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  <c r="AA610" s="122"/>
    </row>
    <row r="611" spans="12:27" s="2" customFormat="1" ht="16" customHeight="1">
      <c r="L611" s="5"/>
      <c r="M611" s="5"/>
      <c r="N611" s="5"/>
      <c r="O611" s="5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  <c r="AA611" s="122"/>
    </row>
    <row r="612" spans="12:27" s="2" customFormat="1" ht="16" customHeight="1">
      <c r="L612" s="5"/>
      <c r="M612" s="5"/>
      <c r="N612" s="5"/>
      <c r="O612" s="5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  <c r="AA612" s="122"/>
    </row>
    <row r="613" spans="12:27" s="2" customFormat="1" ht="16" customHeight="1">
      <c r="L613" s="5"/>
      <c r="M613" s="5"/>
      <c r="N613" s="5"/>
      <c r="O613" s="5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  <c r="AA613" s="122"/>
    </row>
    <row r="614" spans="12:27" s="2" customFormat="1" ht="16" customHeight="1">
      <c r="L614" s="5"/>
      <c r="M614" s="5"/>
      <c r="N614" s="5"/>
      <c r="O614" s="5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  <c r="AA614" s="122"/>
    </row>
    <row r="615" spans="12:27" s="2" customFormat="1" ht="16" customHeight="1">
      <c r="L615" s="5"/>
      <c r="M615" s="5"/>
      <c r="N615" s="5"/>
      <c r="O615" s="5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  <c r="AA615" s="122"/>
    </row>
    <row r="616" spans="12:27" s="2" customFormat="1" ht="16" customHeight="1">
      <c r="L616" s="5"/>
      <c r="M616" s="5"/>
      <c r="N616" s="5"/>
      <c r="O616" s="5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  <c r="AA616" s="122"/>
    </row>
    <row r="617" spans="12:27" s="2" customFormat="1" ht="16" customHeight="1">
      <c r="L617" s="5"/>
      <c r="M617" s="5"/>
      <c r="N617" s="5"/>
      <c r="O617" s="5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  <c r="AA617" s="122"/>
    </row>
    <row r="618" spans="12:27" s="2" customFormat="1" ht="16" customHeight="1">
      <c r="L618" s="5"/>
      <c r="M618" s="5"/>
      <c r="N618" s="5"/>
      <c r="O618" s="5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  <c r="AA618" s="122"/>
    </row>
    <row r="619" spans="12:27" s="2" customFormat="1" ht="16" customHeight="1">
      <c r="L619" s="5"/>
      <c r="M619" s="5"/>
      <c r="N619" s="5"/>
      <c r="O619" s="5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  <c r="AA619" s="122"/>
    </row>
    <row r="620" spans="12:27" s="2" customFormat="1" ht="16" customHeight="1">
      <c r="L620" s="5"/>
      <c r="M620" s="5"/>
      <c r="N620" s="5"/>
      <c r="O620" s="5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  <c r="AA620" s="122"/>
    </row>
    <row r="621" spans="12:27" s="2" customFormat="1" ht="16" customHeight="1">
      <c r="L621" s="5"/>
      <c r="M621" s="5"/>
      <c r="N621" s="5"/>
      <c r="O621" s="5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  <c r="AA621" s="122"/>
    </row>
    <row r="622" spans="12:27" s="2" customFormat="1" ht="16" customHeight="1">
      <c r="L622" s="5"/>
      <c r="M622" s="5"/>
      <c r="N622" s="5"/>
      <c r="O622" s="5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  <c r="AA622" s="122"/>
    </row>
    <row r="623" spans="12:27" s="2" customFormat="1" ht="16" customHeight="1">
      <c r="L623" s="5"/>
      <c r="M623" s="5"/>
      <c r="N623" s="5"/>
      <c r="O623" s="5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  <c r="AA623" s="122"/>
    </row>
    <row r="624" spans="12:27" s="2" customFormat="1" ht="16" customHeight="1">
      <c r="L624" s="5"/>
      <c r="M624" s="5"/>
      <c r="N624" s="5"/>
      <c r="O624" s="5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  <c r="AA624" s="122"/>
    </row>
    <row r="625" spans="12:27" s="2" customFormat="1" ht="16" customHeight="1">
      <c r="L625" s="5"/>
      <c r="M625" s="5"/>
      <c r="N625" s="5"/>
      <c r="O625" s="5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  <c r="AA625" s="122"/>
    </row>
    <row r="626" spans="12:27" s="2" customFormat="1" ht="16" customHeight="1">
      <c r="L626" s="5"/>
      <c r="M626" s="5"/>
      <c r="N626" s="5"/>
      <c r="O626" s="5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  <c r="AA626" s="122"/>
    </row>
    <row r="627" spans="12:27" s="2" customFormat="1" ht="16" customHeight="1">
      <c r="L627" s="5"/>
      <c r="M627" s="5"/>
      <c r="N627" s="5"/>
      <c r="O627" s="5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  <c r="AA627" s="122"/>
    </row>
    <row r="628" spans="12:27" s="2" customFormat="1" ht="16" customHeight="1">
      <c r="L628" s="5"/>
      <c r="M628" s="5"/>
      <c r="N628" s="5"/>
      <c r="O628" s="5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  <c r="AA628" s="122"/>
    </row>
    <row r="629" spans="12:27" s="2" customFormat="1" ht="16" customHeight="1">
      <c r="L629" s="5"/>
      <c r="M629" s="5"/>
      <c r="N629" s="5"/>
      <c r="O629" s="5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  <c r="AA629" s="122"/>
    </row>
    <row r="630" spans="12:27" s="2" customFormat="1" ht="16" customHeight="1">
      <c r="L630" s="5"/>
      <c r="M630" s="5"/>
      <c r="N630" s="5"/>
      <c r="O630" s="5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  <c r="AA630" s="122"/>
    </row>
    <row r="631" spans="12:27" s="2" customFormat="1" ht="16" customHeight="1">
      <c r="L631" s="5"/>
      <c r="M631" s="5"/>
      <c r="N631" s="5"/>
      <c r="O631" s="5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  <c r="AA631" s="122"/>
    </row>
    <row r="632" spans="12:27" s="2" customFormat="1" ht="16" customHeight="1">
      <c r="L632" s="5"/>
      <c r="M632" s="5"/>
      <c r="N632" s="5"/>
      <c r="O632" s="5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  <c r="AA632" s="122"/>
    </row>
    <row r="633" spans="12:27" s="2" customFormat="1" ht="16" customHeight="1">
      <c r="L633" s="5"/>
      <c r="M633" s="5"/>
      <c r="N633" s="5"/>
      <c r="O633" s="5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  <c r="AA633" s="122"/>
    </row>
    <row r="634" spans="12:27" s="2" customFormat="1" ht="16" customHeight="1">
      <c r="L634" s="5"/>
      <c r="M634" s="5"/>
      <c r="N634" s="5"/>
      <c r="O634" s="5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  <c r="AA634" s="122"/>
    </row>
    <row r="635" spans="12:27" s="2" customFormat="1" ht="16" customHeight="1">
      <c r="L635" s="5"/>
      <c r="M635" s="5"/>
      <c r="N635" s="5"/>
      <c r="O635" s="5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  <c r="AA635" s="122"/>
    </row>
    <row r="636" spans="12:27" s="2" customFormat="1" ht="16" customHeight="1">
      <c r="L636" s="5"/>
      <c r="M636" s="5"/>
      <c r="N636" s="5"/>
      <c r="O636" s="5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  <c r="AA636" s="122"/>
    </row>
    <row r="637" spans="12:27" s="2" customFormat="1" ht="16" customHeight="1">
      <c r="L637" s="5"/>
      <c r="M637" s="5"/>
      <c r="N637" s="5"/>
      <c r="O637" s="5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  <c r="AA637" s="122"/>
    </row>
    <row r="638" spans="12:27" s="2" customFormat="1" ht="16" customHeight="1">
      <c r="L638" s="5"/>
      <c r="M638" s="5"/>
      <c r="N638" s="5"/>
      <c r="O638" s="5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  <c r="AA638" s="122"/>
    </row>
    <row r="639" spans="12:27" s="2" customFormat="1" ht="16" customHeight="1">
      <c r="L639" s="5"/>
      <c r="M639" s="5"/>
      <c r="N639" s="5"/>
      <c r="O639" s="5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  <c r="AA639" s="122"/>
    </row>
    <row r="640" spans="12:27" s="2" customFormat="1" ht="16" customHeight="1">
      <c r="L640" s="5"/>
      <c r="M640" s="5"/>
      <c r="N640" s="5"/>
      <c r="O640" s="5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  <c r="AA640" s="122"/>
    </row>
    <row r="641" spans="12:27" s="2" customFormat="1" ht="16" customHeight="1">
      <c r="L641" s="5"/>
      <c r="M641" s="5"/>
      <c r="N641" s="5"/>
      <c r="O641" s="5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  <c r="AA641" s="122"/>
    </row>
    <row r="642" spans="12:27" s="2" customFormat="1" ht="16" customHeight="1">
      <c r="L642" s="5"/>
      <c r="M642" s="5"/>
      <c r="N642" s="5"/>
      <c r="O642" s="5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  <c r="AA642" s="122"/>
    </row>
    <row r="643" spans="12:27" s="2" customFormat="1" ht="16" customHeight="1">
      <c r="L643" s="5"/>
      <c r="M643" s="5"/>
      <c r="N643" s="5"/>
      <c r="O643" s="5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  <c r="AA643" s="122"/>
    </row>
    <row r="644" spans="12:27" s="2" customFormat="1" ht="16" customHeight="1">
      <c r="L644" s="5"/>
      <c r="M644" s="5"/>
      <c r="N644" s="5"/>
      <c r="O644" s="5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  <c r="AA644" s="122"/>
    </row>
    <row r="645" spans="12:27" s="2" customFormat="1" ht="16" customHeight="1">
      <c r="L645" s="5"/>
      <c r="M645" s="5"/>
      <c r="N645" s="5"/>
      <c r="O645" s="5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  <c r="AA645" s="122"/>
    </row>
    <row r="646" spans="12:27" s="2" customFormat="1" ht="16" customHeight="1">
      <c r="L646" s="5"/>
      <c r="M646" s="5"/>
      <c r="N646" s="5"/>
      <c r="O646" s="5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  <c r="AA646" s="122"/>
    </row>
    <row r="647" spans="12:27" s="2" customFormat="1" ht="16" customHeight="1">
      <c r="L647" s="5"/>
      <c r="M647" s="5"/>
      <c r="N647" s="5"/>
      <c r="O647" s="5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  <c r="AA647" s="122"/>
    </row>
    <row r="648" spans="12:27" s="2" customFormat="1" ht="16" customHeight="1">
      <c r="L648" s="5"/>
      <c r="M648" s="5"/>
      <c r="N648" s="5"/>
      <c r="O648" s="5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  <c r="AA648" s="122"/>
    </row>
    <row r="649" spans="12:27" s="2" customFormat="1" ht="16" customHeight="1">
      <c r="L649" s="5"/>
      <c r="M649" s="5"/>
      <c r="N649" s="5"/>
      <c r="O649" s="5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  <c r="AA649" s="122"/>
    </row>
    <row r="650" spans="12:27" s="2" customFormat="1" ht="16" customHeight="1">
      <c r="L650" s="5"/>
      <c r="M650" s="5"/>
      <c r="N650" s="5"/>
      <c r="O650" s="5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  <c r="AA650" s="122"/>
    </row>
    <row r="651" spans="12:27" s="2" customFormat="1" ht="16" customHeight="1">
      <c r="L651" s="5"/>
      <c r="M651" s="5"/>
      <c r="N651" s="5"/>
      <c r="O651" s="5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  <c r="AA651" s="122"/>
    </row>
    <row r="652" spans="12:27" s="2" customFormat="1" ht="16" customHeight="1">
      <c r="L652" s="5"/>
      <c r="M652" s="5"/>
      <c r="N652" s="5"/>
      <c r="O652" s="5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  <c r="AA652" s="122"/>
    </row>
    <row r="653" spans="12:27" s="2" customFormat="1" ht="16" customHeight="1">
      <c r="L653" s="5"/>
      <c r="M653" s="5"/>
      <c r="N653" s="5"/>
      <c r="O653" s="5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  <c r="AA653" s="122"/>
    </row>
    <row r="654" spans="12:27" s="2" customFormat="1" ht="16" customHeight="1">
      <c r="L654" s="5"/>
      <c r="M654" s="5"/>
      <c r="N654" s="5"/>
      <c r="O654" s="5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  <c r="AA654" s="122"/>
    </row>
    <row r="655" spans="12:27" s="2" customFormat="1" ht="16" customHeight="1">
      <c r="L655" s="5"/>
      <c r="M655" s="5"/>
      <c r="N655" s="5"/>
      <c r="O655" s="5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  <c r="AA655" s="122"/>
    </row>
    <row r="656" spans="12:27" s="2" customFormat="1" ht="16" customHeight="1">
      <c r="L656" s="5"/>
      <c r="M656" s="5"/>
      <c r="N656" s="5"/>
      <c r="O656" s="5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  <c r="AA656" s="122"/>
    </row>
    <row r="657" spans="12:27" s="2" customFormat="1" ht="16" customHeight="1">
      <c r="L657" s="5"/>
      <c r="M657" s="5"/>
      <c r="N657" s="5"/>
      <c r="O657" s="5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  <c r="AA657" s="122"/>
    </row>
    <row r="658" spans="12:27" s="2" customFormat="1" ht="16" customHeight="1">
      <c r="L658" s="5"/>
      <c r="M658" s="5"/>
      <c r="N658" s="5"/>
      <c r="O658" s="5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  <c r="AA658" s="122"/>
    </row>
    <row r="659" spans="12:27" s="2" customFormat="1" ht="16" customHeight="1">
      <c r="L659" s="5"/>
      <c r="M659" s="5"/>
      <c r="N659" s="5"/>
      <c r="O659" s="5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  <c r="AA659" s="122"/>
    </row>
    <row r="660" spans="12:27" s="2" customFormat="1" ht="16" customHeight="1">
      <c r="L660" s="5"/>
      <c r="M660" s="5"/>
      <c r="N660" s="5"/>
      <c r="O660" s="5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  <c r="AA660" s="122"/>
    </row>
    <row r="661" spans="12:27" s="2" customFormat="1" ht="16" customHeight="1">
      <c r="L661" s="5"/>
      <c r="M661" s="5"/>
      <c r="N661" s="5"/>
      <c r="O661" s="5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  <c r="AA661" s="122"/>
    </row>
    <row r="662" spans="12:27" s="2" customFormat="1" ht="16" customHeight="1">
      <c r="L662" s="5"/>
      <c r="M662" s="5"/>
      <c r="N662" s="5"/>
      <c r="O662" s="5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  <c r="AA662" s="122"/>
    </row>
    <row r="663" spans="12:27" s="2" customFormat="1" ht="16" customHeight="1">
      <c r="L663" s="5"/>
      <c r="M663" s="5"/>
      <c r="N663" s="5"/>
      <c r="O663" s="5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  <c r="AA663" s="122"/>
    </row>
    <row r="664" spans="12:27" s="2" customFormat="1" ht="16" customHeight="1">
      <c r="L664" s="5"/>
      <c r="M664" s="5"/>
      <c r="N664" s="5"/>
      <c r="O664" s="5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  <c r="AA664" s="122"/>
    </row>
    <row r="665" spans="12:27" s="2" customFormat="1" ht="16" customHeight="1">
      <c r="L665" s="5"/>
      <c r="M665" s="5"/>
      <c r="N665" s="5"/>
      <c r="O665" s="5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  <c r="AA665" s="122"/>
    </row>
    <row r="666" spans="12:27" s="2" customFormat="1" ht="16" customHeight="1">
      <c r="L666" s="5"/>
      <c r="M666" s="5"/>
      <c r="N666" s="5"/>
      <c r="O666" s="5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  <c r="AA666" s="122"/>
    </row>
    <row r="667" spans="12:27" s="2" customFormat="1" ht="16" customHeight="1">
      <c r="L667" s="5"/>
      <c r="M667" s="5"/>
      <c r="N667" s="5"/>
      <c r="O667" s="5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  <c r="AA667" s="122"/>
    </row>
    <row r="668" spans="12:27" s="2" customFormat="1" ht="16" customHeight="1">
      <c r="L668" s="5"/>
      <c r="M668" s="5"/>
      <c r="N668" s="5"/>
      <c r="O668" s="5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  <c r="AA668" s="122"/>
    </row>
    <row r="669" spans="12:27" s="2" customFormat="1" ht="16" customHeight="1">
      <c r="L669" s="5"/>
      <c r="M669" s="5"/>
      <c r="N669" s="5"/>
      <c r="O669" s="5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  <c r="AA669" s="122"/>
    </row>
    <row r="670" spans="12:27" s="2" customFormat="1" ht="16" customHeight="1">
      <c r="L670" s="5"/>
      <c r="M670" s="5"/>
      <c r="N670" s="5"/>
      <c r="O670" s="5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  <c r="AA670" s="122"/>
    </row>
    <row r="671" spans="12:27" s="2" customFormat="1" ht="16" customHeight="1">
      <c r="L671" s="5"/>
      <c r="M671" s="5"/>
      <c r="N671" s="5"/>
      <c r="O671" s="5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  <c r="AA671" s="122"/>
    </row>
    <row r="672" spans="12:27" s="2" customFormat="1" ht="16" customHeight="1">
      <c r="L672" s="5"/>
      <c r="M672" s="5"/>
      <c r="N672" s="5"/>
      <c r="O672" s="5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  <c r="AA672" s="122"/>
    </row>
    <row r="673" spans="12:27" s="2" customFormat="1" ht="16" customHeight="1">
      <c r="L673" s="5"/>
      <c r="M673" s="5"/>
      <c r="N673" s="5"/>
      <c r="O673" s="5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  <c r="AA673" s="122"/>
    </row>
    <row r="674" spans="12:27" s="2" customFormat="1" ht="16" customHeight="1">
      <c r="L674" s="5"/>
      <c r="M674" s="5"/>
      <c r="N674" s="5"/>
      <c r="O674" s="5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  <c r="AA674" s="122"/>
    </row>
    <row r="675" spans="12:27" s="2" customFormat="1" ht="16" customHeight="1">
      <c r="L675" s="5"/>
      <c r="M675" s="5"/>
      <c r="N675" s="5"/>
      <c r="O675" s="5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  <c r="AA675" s="122"/>
    </row>
    <row r="676" spans="12:27" s="2" customFormat="1" ht="16" customHeight="1">
      <c r="L676" s="5"/>
      <c r="M676" s="5"/>
      <c r="N676" s="5"/>
      <c r="O676" s="5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  <c r="AA676" s="122"/>
    </row>
    <row r="677" spans="12:27" s="2" customFormat="1" ht="16" customHeight="1">
      <c r="L677" s="5"/>
      <c r="M677" s="5"/>
      <c r="N677" s="5"/>
      <c r="O677" s="5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  <c r="AA677" s="122"/>
    </row>
    <row r="678" spans="12:27" s="2" customFormat="1" ht="16" customHeight="1">
      <c r="L678" s="5"/>
      <c r="M678" s="5"/>
      <c r="N678" s="5"/>
      <c r="O678" s="5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  <c r="AA678" s="122"/>
    </row>
    <row r="679" spans="12:27" s="2" customFormat="1" ht="16" customHeight="1">
      <c r="L679" s="5"/>
      <c r="M679" s="5"/>
      <c r="N679" s="5"/>
      <c r="O679" s="5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  <c r="AA679" s="122"/>
    </row>
    <row r="680" spans="12:27" s="2" customFormat="1" ht="16" customHeight="1">
      <c r="L680" s="5"/>
      <c r="M680" s="5"/>
      <c r="N680" s="5"/>
      <c r="O680" s="5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  <c r="AA680" s="122"/>
    </row>
    <row r="681" spans="12:27" s="2" customFormat="1" ht="16" customHeight="1">
      <c r="L681" s="5"/>
      <c r="M681" s="5"/>
      <c r="N681" s="5"/>
      <c r="O681" s="5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  <c r="AA681" s="122"/>
    </row>
    <row r="682" spans="12:27" s="2" customFormat="1" ht="16" customHeight="1">
      <c r="L682" s="5"/>
      <c r="M682" s="5"/>
      <c r="N682" s="5"/>
      <c r="O682" s="5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  <c r="AA682" s="122"/>
    </row>
    <row r="683" spans="12:27" s="2" customFormat="1" ht="16" customHeight="1">
      <c r="L683" s="5"/>
      <c r="M683" s="5"/>
      <c r="N683" s="5"/>
      <c r="O683" s="5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  <c r="AA683" s="122"/>
    </row>
    <row r="684" spans="12:27" s="2" customFormat="1" ht="16" customHeight="1">
      <c r="L684" s="5"/>
      <c r="M684" s="5"/>
      <c r="N684" s="5"/>
      <c r="O684" s="5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  <c r="AA684" s="122"/>
    </row>
    <row r="685" spans="12:27" s="2" customFormat="1" ht="16" customHeight="1">
      <c r="L685" s="5"/>
      <c r="M685" s="5"/>
      <c r="N685" s="5"/>
      <c r="O685" s="5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  <c r="AA685" s="122"/>
    </row>
    <row r="686" spans="12:27" s="2" customFormat="1" ht="16" customHeight="1">
      <c r="L686" s="5"/>
      <c r="M686" s="5"/>
      <c r="N686" s="5"/>
      <c r="O686" s="5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  <c r="AA686" s="122"/>
    </row>
    <row r="687" spans="12:27" s="2" customFormat="1" ht="16" customHeight="1">
      <c r="L687" s="5"/>
      <c r="M687" s="5"/>
      <c r="N687" s="5"/>
      <c r="O687" s="5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  <c r="AA687" s="122"/>
    </row>
    <row r="688" spans="12:27" s="2" customFormat="1" ht="16" customHeight="1">
      <c r="L688" s="5"/>
      <c r="M688" s="5"/>
      <c r="N688" s="5"/>
      <c r="O688" s="5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  <c r="AA688" s="122"/>
    </row>
    <row r="689" spans="12:27" s="2" customFormat="1" ht="16" customHeight="1">
      <c r="L689" s="5"/>
      <c r="M689" s="5"/>
      <c r="N689" s="5"/>
      <c r="O689" s="5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  <c r="AA689" s="122"/>
    </row>
    <row r="690" spans="12:27" s="2" customFormat="1" ht="16" customHeight="1">
      <c r="L690" s="5"/>
      <c r="M690" s="5"/>
      <c r="N690" s="5"/>
      <c r="O690" s="5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  <c r="AA690" s="122"/>
    </row>
    <row r="691" spans="12:27" s="2" customFormat="1" ht="16" customHeight="1">
      <c r="L691" s="5"/>
      <c r="M691" s="5"/>
      <c r="N691" s="5"/>
      <c r="O691" s="5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  <c r="AA691" s="122"/>
    </row>
    <row r="692" spans="12:27" s="2" customFormat="1" ht="16" customHeight="1">
      <c r="L692" s="5"/>
      <c r="M692" s="5"/>
      <c r="N692" s="5"/>
      <c r="O692" s="5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  <c r="AA692" s="122"/>
    </row>
    <row r="693" spans="12:27" s="2" customFormat="1" ht="16" customHeight="1">
      <c r="L693" s="5"/>
      <c r="M693" s="5"/>
      <c r="N693" s="5"/>
      <c r="O693" s="5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  <c r="AA693" s="122"/>
    </row>
    <row r="694" spans="12:27" s="2" customFormat="1" ht="16" customHeight="1">
      <c r="L694" s="5"/>
      <c r="M694" s="5"/>
      <c r="N694" s="5"/>
      <c r="O694" s="5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  <c r="AA694" s="122"/>
    </row>
    <row r="695" spans="12:27" s="2" customFormat="1" ht="16" customHeight="1">
      <c r="L695" s="5"/>
      <c r="M695" s="5"/>
      <c r="N695" s="5"/>
      <c r="O695" s="5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  <c r="AA695" s="122"/>
    </row>
    <row r="696" spans="12:27" s="2" customFormat="1" ht="16" customHeight="1">
      <c r="L696" s="5"/>
      <c r="M696" s="5"/>
      <c r="N696" s="5"/>
      <c r="O696" s="5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  <c r="AA696" s="122"/>
    </row>
    <row r="697" spans="12:27" s="2" customFormat="1" ht="16" customHeight="1">
      <c r="L697" s="5"/>
      <c r="M697" s="5"/>
      <c r="N697" s="5"/>
      <c r="O697" s="5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  <c r="AA697" s="122"/>
    </row>
    <row r="698" spans="12:27" s="2" customFormat="1" ht="16" customHeight="1">
      <c r="L698" s="5"/>
      <c r="M698" s="5"/>
      <c r="N698" s="5"/>
      <c r="O698" s="5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  <c r="AA698" s="122"/>
    </row>
    <row r="699" spans="12:27" s="2" customFormat="1" ht="16" customHeight="1">
      <c r="L699" s="5"/>
      <c r="M699" s="5"/>
      <c r="N699" s="5"/>
      <c r="O699" s="5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  <c r="AA699" s="122"/>
    </row>
    <row r="700" spans="12:27" s="2" customFormat="1" ht="16" customHeight="1">
      <c r="L700" s="5"/>
      <c r="M700" s="5"/>
      <c r="N700" s="5"/>
      <c r="O700" s="5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  <c r="AA700" s="122"/>
    </row>
    <row r="701" spans="12:27" s="2" customFormat="1" ht="16" customHeight="1">
      <c r="L701" s="5"/>
      <c r="M701" s="5"/>
      <c r="N701" s="5"/>
      <c r="O701" s="5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  <c r="AA701" s="122"/>
    </row>
    <row r="702" spans="12:27" s="2" customFormat="1" ht="16" customHeight="1">
      <c r="L702" s="5"/>
      <c r="M702" s="5"/>
      <c r="N702" s="5"/>
      <c r="O702" s="5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  <c r="AA702" s="122"/>
    </row>
    <row r="703" spans="12:27" s="2" customFormat="1" ht="16" customHeight="1">
      <c r="L703" s="5"/>
      <c r="M703" s="5"/>
      <c r="N703" s="5"/>
      <c r="O703" s="5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  <c r="AA703" s="122"/>
    </row>
    <row r="704" spans="12:27" s="2" customFormat="1" ht="16" customHeight="1">
      <c r="L704" s="5"/>
      <c r="M704" s="5"/>
      <c r="N704" s="5"/>
      <c r="O704" s="5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  <c r="AA704" s="122"/>
    </row>
    <row r="705" spans="12:27" s="2" customFormat="1" ht="16" customHeight="1">
      <c r="L705" s="5"/>
      <c r="M705" s="5"/>
      <c r="N705" s="5"/>
      <c r="O705" s="5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  <c r="AA705" s="122"/>
    </row>
    <row r="706" spans="12:27" s="2" customFormat="1" ht="16" customHeight="1">
      <c r="L706" s="5"/>
      <c r="M706" s="5"/>
      <c r="N706" s="5"/>
      <c r="O706" s="5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  <c r="AA706" s="122"/>
    </row>
    <row r="707" spans="12:27" s="2" customFormat="1" ht="16" customHeight="1">
      <c r="L707" s="5"/>
      <c r="M707" s="5"/>
      <c r="N707" s="5"/>
      <c r="O707" s="5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  <c r="AA707" s="122"/>
    </row>
    <row r="708" spans="12:27" s="2" customFormat="1" ht="16" customHeight="1">
      <c r="L708" s="5"/>
      <c r="M708" s="5"/>
      <c r="N708" s="5"/>
      <c r="O708" s="5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  <c r="AA708" s="122"/>
    </row>
    <row r="709" spans="12:27" s="2" customFormat="1" ht="16" customHeight="1">
      <c r="L709" s="5"/>
      <c r="M709" s="5"/>
      <c r="N709" s="5"/>
      <c r="O709" s="5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  <c r="AA709" s="122"/>
    </row>
    <row r="710" spans="12:27" s="2" customFormat="1" ht="16" customHeight="1">
      <c r="L710" s="5"/>
      <c r="M710" s="5"/>
      <c r="N710" s="5"/>
      <c r="O710" s="5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  <c r="AA710" s="122"/>
    </row>
    <row r="711" spans="12:27" s="2" customFormat="1" ht="16" customHeight="1">
      <c r="L711" s="5"/>
      <c r="M711" s="5"/>
      <c r="N711" s="5"/>
      <c r="O711" s="5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  <c r="AA711" s="122"/>
    </row>
    <row r="712" spans="12:27" s="2" customFormat="1" ht="16" customHeight="1">
      <c r="L712" s="5"/>
      <c r="M712" s="5"/>
      <c r="N712" s="5"/>
      <c r="O712" s="5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  <c r="AA712" s="122"/>
    </row>
    <row r="713" spans="12:27" s="2" customFormat="1" ht="16" customHeight="1">
      <c r="L713" s="5"/>
      <c r="M713" s="5"/>
      <c r="N713" s="5"/>
      <c r="O713" s="5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  <c r="AA713" s="122"/>
    </row>
    <row r="714" spans="12:27" s="2" customFormat="1" ht="16" customHeight="1">
      <c r="L714" s="5"/>
      <c r="M714" s="5"/>
      <c r="N714" s="5"/>
      <c r="O714" s="5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  <c r="AA714" s="122"/>
    </row>
    <row r="715" spans="12:27" s="2" customFormat="1" ht="16" customHeight="1">
      <c r="L715" s="5"/>
      <c r="M715" s="5"/>
      <c r="N715" s="5"/>
      <c r="O715" s="5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  <c r="AA715" s="122"/>
    </row>
    <row r="716" spans="12:27" s="2" customFormat="1" ht="16" customHeight="1">
      <c r="L716" s="5"/>
      <c r="M716" s="5"/>
      <c r="N716" s="5"/>
      <c r="O716" s="5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  <c r="AA716" s="122"/>
    </row>
    <row r="717" spans="12:27" s="2" customFormat="1" ht="16" customHeight="1">
      <c r="L717" s="5"/>
      <c r="M717" s="5"/>
      <c r="N717" s="5"/>
      <c r="O717" s="5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  <c r="AA717" s="122"/>
    </row>
    <row r="718" spans="12:27" s="2" customFormat="1" ht="16" customHeight="1">
      <c r="L718" s="5"/>
      <c r="M718" s="5"/>
      <c r="N718" s="5"/>
      <c r="O718" s="5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  <c r="AA718" s="122"/>
    </row>
    <row r="719" spans="12:27" s="2" customFormat="1" ht="16" customHeight="1">
      <c r="L719" s="5"/>
      <c r="M719" s="5"/>
      <c r="N719" s="5"/>
      <c r="O719" s="5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  <c r="AA719" s="122"/>
    </row>
    <row r="720" spans="12:27" s="2" customFormat="1" ht="16" customHeight="1">
      <c r="L720" s="5"/>
      <c r="M720" s="5"/>
      <c r="N720" s="5"/>
      <c r="O720" s="5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  <c r="AA720" s="122"/>
    </row>
    <row r="721" spans="12:27" s="2" customFormat="1" ht="16" customHeight="1">
      <c r="L721" s="5"/>
      <c r="M721" s="5"/>
      <c r="N721" s="5"/>
      <c r="O721" s="5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  <c r="AA721" s="122"/>
    </row>
    <row r="722" spans="12:27" s="2" customFormat="1" ht="16" customHeight="1">
      <c r="L722" s="5"/>
      <c r="M722" s="5"/>
      <c r="N722" s="5"/>
      <c r="O722" s="5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  <c r="AA722" s="122"/>
    </row>
    <row r="723" spans="12:27" s="2" customFormat="1" ht="16" customHeight="1">
      <c r="L723" s="5"/>
      <c r="M723" s="5"/>
      <c r="N723" s="5"/>
      <c r="O723" s="5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  <c r="AA723" s="122"/>
    </row>
    <row r="724" spans="12:27" s="2" customFormat="1" ht="16" customHeight="1">
      <c r="L724" s="5"/>
      <c r="M724" s="5"/>
      <c r="N724" s="5"/>
      <c r="O724" s="5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  <c r="AA724" s="122"/>
    </row>
    <row r="725" spans="12:27" s="2" customFormat="1" ht="16" customHeight="1">
      <c r="L725" s="5"/>
      <c r="M725" s="5"/>
      <c r="N725" s="5"/>
      <c r="O725" s="5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  <c r="AA725" s="122"/>
    </row>
    <row r="726" spans="12:27" s="2" customFormat="1" ht="16" customHeight="1">
      <c r="L726" s="5"/>
      <c r="M726" s="5"/>
      <c r="N726" s="5"/>
      <c r="O726" s="5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  <c r="AA726" s="122"/>
    </row>
    <row r="727" spans="12:27" s="2" customFormat="1" ht="16" customHeight="1">
      <c r="L727" s="5"/>
      <c r="M727" s="5"/>
      <c r="N727" s="5"/>
      <c r="O727" s="5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  <c r="AA727" s="122"/>
    </row>
    <row r="728" spans="12:27" s="2" customFormat="1" ht="16" customHeight="1">
      <c r="L728" s="5"/>
      <c r="M728" s="5"/>
      <c r="N728" s="5"/>
      <c r="O728" s="5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  <c r="AA728" s="122"/>
    </row>
    <row r="729" spans="12:27" s="2" customFormat="1" ht="16" customHeight="1">
      <c r="L729" s="5"/>
      <c r="M729" s="5"/>
      <c r="N729" s="5"/>
      <c r="O729" s="5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  <c r="AA729" s="122"/>
    </row>
    <row r="730" spans="12:27" s="2" customFormat="1" ht="16" customHeight="1">
      <c r="L730" s="5"/>
      <c r="M730" s="5"/>
      <c r="N730" s="5"/>
      <c r="O730" s="5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  <c r="AA730" s="122"/>
    </row>
    <row r="731" spans="12:27" s="2" customFormat="1" ht="16" customHeight="1">
      <c r="L731" s="5"/>
      <c r="M731" s="5"/>
      <c r="N731" s="5"/>
      <c r="O731" s="5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  <c r="AA731" s="122"/>
    </row>
    <row r="732" spans="12:27" s="2" customFormat="1" ht="16" customHeight="1">
      <c r="L732" s="5"/>
      <c r="M732" s="5"/>
      <c r="N732" s="5"/>
      <c r="O732" s="5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  <c r="AA732" s="122"/>
    </row>
    <row r="733" spans="12:27" s="2" customFormat="1" ht="16" customHeight="1">
      <c r="L733" s="5"/>
      <c r="M733" s="5"/>
      <c r="N733" s="5"/>
      <c r="O733" s="5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  <c r="AA733" s="122"/>
    </row>
    <row r="734" spans="12:27" s="2" customFormat="1" ht="16" customHeight="1">
      <c r="L734" s="5"/>
      <c r="M734" s="5"/>
      <c r="N734" s="5"/>
      <c r="O734" s="5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  <c r="AA734" s="122"/>
    </row>
    <row r="735" spans="12:27" s="2" customFormat="1" ht="16" customHeight="1">
      <c r="L735" s="5"/>
      <c r="M735" s="5"/>
      <c r="N735" s="5"/>
      <c r="O735" s="5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  <c r="AA735" s="122"/>
    </row>
    <row r="736" spans="12:27" s="2" customFormat="1" ht="16" customHeight="1">
      <c r="L736" s="5"/>
      <c r="M736" s="5"/>
      <c r="N736" s="5"/>
      <c r="O736" s="5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  <c r="AA736" s="122"/>
    </row>
    <row r="737" spans="12:27" s="2" customFormat="1" ht="16" customHeight="1">
      <c r="L737" s="5"/>
      <c r="M737" s="5"/>
      <c r="N737" s="5"/>
      <c r="O737" s="5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  <c r="AA737" s="122"/>
    </row>
    <row r="738" spans="12:27" s="2" customFormat="1" ht="16" customHeight="1">
      <c r="L738" s="5"/>
      <c r="M738" s="5"/>
      <c r="N738" s="5"/>
      <c r="O738" s="5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  <c r="AA738" s="122"/>
    </row>
    <row r="739" spans="12:27" s="2" customFormat="1" ht="16" customHeight="1">
      <c r="L739" s="5"/>
      <c r="M739" s="5"/>
      <c r="N739" s="5"/>
      <c r="O739" s="5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  <c r="AA739" s="122"/>
    </row>
    <row r="740" spans="12:27" s="2" customFormat="1" ht="16" customHeight="1">
      <c r="L740" s="5"/>
      <c r="M740" s="5"/>
      <c r="N740" s="5"/>
      <c r="O740" s="5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  <c r="AA740" s="122"/>
    </row>
    <row r="741" spans="12:27" s="2" customFormat="1" ht="16" customHeight="1">
      <c r="L741" s="5"/>
      <c r="M741" s="5"/>
      <c r="N741" s="5"/>
      <c r="O741" s="5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  <c r="AA741" s="122"/>
    </row>
    <row r="742" spans="12:27" s="2" customFormat="1" ht="16" customHeight="1">
      <c r="L742" s="5"/>
      <c r="M742" s="5"/>
      <c r="N742" s="5"/>
      <c r="O742" s="5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  <c r="AA742" s="122"/>
    </row>
    <row r="743" spans="12:27" s="2" customFormat="1" ht="16" customHeight="1">
      <c r="L743" s="5"/>
      <c r="M743" s="5"/>
      <c r="N743" s="5"/>
      <c r="O743" s="5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  <c r="AA743" s="122"/>
    </row>
    <row r="744" spans="12:27" s="2" customFormat="1" ht="16" customHeight="1">
      <c r="L744" s="5"/>
      <c r="M744" s="5"/>
      <c r="N744" s="5"/>
      <c r="O744" s="5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  <c r="AA744" s="122"/>
    </row>
    <row r="745" spans="12:27" s="2" customFormat="1" ht="16" customHeight="1">
      <c r="L745" s="5"/>
      <c r="M745" s="5"/>
      <c r="N745" s="5"/>
      <c r="O745" s="5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  <c r="AA745" s="122"/>
    </row>
    <row r="746" spans="12:27" s="2" customFormat="1" ht="16" customHeight="1">
      <c r="L746" s="5"/>
      <c r="M746" s="5"/>
      <c r="N746" s="5"/>
      <c r="O746" s="5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  <c r="AA746" s="122"/>
    </row>
    <row r="747" spans="12:27" s="2" customFormat="1" ht="16" customHeight="1">
      <c r="L747" s="5"/>
      <c r="M747" s="5"/>
      <c r="N747" s="5"/>
      <c r="O747" s="5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  <c r="AA747" s="122"/>
    </row>
    <row r="748" spans="12:27" s="2" customFormat="1" ht="16" customHeight="1">
      <c r="L748" s="5"/>
      <c r="M748" s="5"/>
      <c r="N748" s="5"/>
      <c r="O748" s="5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  <c r="AA748" s="122"/>
    </row>
    <row r="749" spans="12:27" s="2" customFormat="1" ht="16" customHeight="1">
      <c r="L749" s="5"/>
      <c r="M749" s="5"/>
      <c r="N749" s="5"/>
      <c r="O749" s="5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  <c r="AA749" s="122"/>
    </row>
    <row r="750" spans="12:27" s="2" customFormat="1" ht="16" customHeight="1">
      <c r="L750" s="5"/>
      <c r="M750" s="5"/>
      <c r="N750" s="5"/>
      <c r="O750" s="5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  <c r="AA750" s="122"/>
    </row>
    <row r="751" spans="12:27" s="2" customFormat="1" ht="16" customHeight="1">
      <c r="L751" s="5"/>
      <c r="M751" s="5"/>
      <c r="N751" s="5"/>
      <c r="O751" s="5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  <c r="AA751" s="122"/>
    </row>
    <row r="752" spans="12:27" s="2" customFormat="1" ht="16" customHeight="1">
      <c r="L752" s="5"/>
      <c r="M752" s="5"/>
      <c r="N752" s="5"/>
      <c r="O752" s="5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  <c r="AA752" s="122"/>
    </row>
    <row r="753" spans="12:27" s="2" customFormat="1" ht="16" customHeight="1">
      <c r="L753" s="5"/>
      <c r="M753" s="5"/>
      <c r="N753" s="5"/>
      <c r="O753" s="5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  <c r="AA753" s="122"/>
    </row>
    <row r="754" spans="12:27" s="2" customFormat="1" ht="16" customHeight="1">
      <c r="L754" s="5"/>
      <c r="M754" s="5"/>
      <c r="N754" s="5"/>
      <c r="O754" s="5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  <c r="AA754" s="122"/>
    </row>
    <row r="755" spans="12:27" s="2" customFormat="1" ht="16" customHeight="1">
      <c r="L755" s="5"/>
      <c r="M755" s="5"/>
      <c r="N755" s="5"/>
      <c r="O755" s="5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  <c r="AA755" s="122"/>
    </row>
    <row r="756" spans="12:27" s="2" customFormat="1" ht="16" customHeight="1">
      <c r="L756" s="5"/>
      <c r="M756" s="5"/>
      <c r="N756" s="5"/>
      <c r="O756" s="5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  <c r="AA756" s="122"/>
    </row>
    <row r="757" spans="12:27" s="2" customFormat="1" ht="16" customHeight="1">
      <c r="L757" s="5"/>
      <c r="M757" s="5"/>
      <c r="N757" s="5"/>
      <c r="O757" s="5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  <c r="AA757" s="122"/>
    </row>
    <row r="758" spans="12:27" s="2" customFormat="1" ht="16" customHeight="1">
      <c r="L758" s="5"/>
      <c r="M758" s="5"/>
      <c r="N758" s="5"/>
      <c r="O758" s="5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  <c r="AA758" s="122"/>
    </row>
    <row r="759" spans="12:27" s="2" customFormat="1" ht="16" customHeight="1">
      <c r="L759" s="5"/>
      <c r="M759" s="5"/>
      <c r="N759" s="5"/>
      <c r="O759" s="5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  <c r="AA759" s="122"/>
    </row>
    <row r="760" spans="12:27" s="2" customFormat="1" ht="16" customHeight="1">
      <c r="L760" s="5"/>
      <c r="M760" s="5"/>
      <c r="N760" s="5"/>
      <c r="O760" s="5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  <c r="AA760" s="122"/>
    </row>
    <row r="761" spans="12:27" s="2" customFormat="1" ht="16" customHeight="1">
      <c r="L761" s="5"/>
      <c r="M761" s="5"/>
      <c r="N761" s="5"/>
      <c r="O761" s="5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  <c r="AA761" s="122"/>
    </row>
    <row r="762" spans="12:27" s="2" customFormat="1" ht="16" customHeight="1">
      <c r="L762" s="5"/>
      <c r="M762" s="5"/>
      <c r="N762" s="5"/>
      <c r="O762" s="5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  <c r="AA762" s="122"/>
    </row>
    <row r="763" spans="12:27" s="2" customFormat="1" ht="16" customHeight="1">
      <c r="L763" s="5"/>
      <c r="M763" s="5"/>
      <c r="N763" s="5"/>
      <c r="O763" s="5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  <c r="AA763" s="122"/>
    </row>
    <row r="764" spans="12:27" s="2" customFormat="1" ht="16" customHeight="1">
      <c r="L764" s="5"/>
      <c r="M764" s="5"/>
      <c r="N764" s="5"/>
      <c r="O764" s="5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  <c r="AA764" s="122"/>
    </row>
    <row r="765" spans="12:27" s="2" customFormat="1" ht="16" customHeight="1">
      <c r="L765" s="5"/>
      <c r="M765" s="5"/>
      <c r="N765" s="5"/>
      <c r="O765" s="5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  <c r="AA765" s="122"/>
    </row>
    <row r="766" spans="12:27" s="2" customFormat="1" ht="16" customHeight="1">
      <c r="L766" s="5"/>
      <c r="M766" s="5"/>
      <c r="N766" s="5"/>
      <c r="O766" s="5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  <c r="AA766" s="122"/>
    </row>
    <row r="767" spans="12:27" s="2" customFormat="1" ht="16" customHeight="1">
      <c r="L767" s="5"/>
      <c r="M767" s="5"/>
      <c r="N767" s="5"/>
      <c r="O767" s="5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  <c r="AA767" s="122"/>
    </row>
    <row r="768" spans="12:27" s="2" customFormat="1" ht="16" customHeight="1">
      <c r="L768" s="5"/>
      <c r="M768" s="5"/>
      <c r="N768" s="5"/>
      <c r="O768" s="5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  <c r="AA768" s="122"/>
    </row>
    <row r="769" spans="12:27" s="2" customFormat="1" ht="16" customHeight="1">
      <c r="L769" s="5"/>
      <c r="M769" s="5"/>
      <c r="N769" s="5"/>
      <c r="O769" s="5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  <c r="AA769" s="122"/>
    </row>
    <row r="770" spans="12:27" s="2" customFormat="1" ht="16" customHeight="1">
      <c r="L770" s="5"/>
      <c r="M770" s="5"/>
      <c r="N770" s="5"/>
      <c r="O770" s="5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  <c r="AA770" s="122"/>
    </row>
    <row r="771" spans="12:27" s="2" customFormat="1" ht="16" customHeight="1">
      <c r="L771" s="5"/>
      <c r="M771" s="5"/>
      <c r="N771" s="5"/>
      <c r="O771" s="5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  <c r="AA771" s="122"/>
    </row>
    <row r="772" spans="12:27" s="2" customFormat="1" ht="16" customHeight="1">
      <c r="L772" s="5"/>
      <c r="M772" s="5"/>
      <c r="N772" s="5"/>
      <c r="O772" s="5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  <c r="AA772" s="122"/>
    </row>
    <row r="773" spans="12:27" s="2" customFormat="1" ht="16" customHeight="1">
      <c r="L773" s="5"/>
      <c r="M773" s="5"/>
      <c r="N773" s="5"/>
      <c r="O773" s="5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  <c r="AA773" s="122"/>
    </row>
    <row r="774" spans="12:27" s="2" customFormat="1" ht="16" customHeight="1">
      <c r="L774" s="5"/>
      <c r="M774" s="5"/>
      <c r="N774" s="5"/>
      <c r="O774" s="5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  <c r="AA774" s="122"/>
    </row>
    <row r="775" spans="12:27" s="2" customFormat="1" ht="16" customHeight="1">
      <c r="L775" s="5"/>
      <c r="M775" s="5"/>
      <c r="N775" s="5"/>
      <c r="O775" s="5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  <c r="AA775" s="122"/>
    </row>
    <row r="776" spans="12:27" s="2" customFormat="1" ht="16" customHeight="1">
      <c r="L776" s="5"/>
      <c r="M776" s="5"/>
      <c r="N776" s="5"/>
      <c r="O776" s="5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  <c r="AA776" s="122"/>
    </row>
    <row r="777" spans="12:27" s="2" customFormat="1" ht="16" customHeight="1">
      <c r="L777" s="5"/>
      <c r="M777" s="5"/>
      <c r="N777" s="5"/>
      <c r="O777" s="5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  <c r="AA777" s="122"/>
    </row>
    <row r="778" spans="12:27" s="2" customFormat="1" ht="16" customHeight="1">
      <c r="L778" s="5"/>
      <c r="M778" s="5"/>
      <c r="N778" s="5"/>
      <c r="O778" s="5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  <c r="AA778" s="122"/>
    </row>
    <row r="779" spans="12:27" s="2" customFormat="1" ht="16" customHeight="1">
      <c r="L779" s="5"/>
      <c r="M779" s="5"/>
      <c r="N779" s="5"/>
      <c r="O779" s="5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  <c r="AA779" s="122"/>
    </row>
    <row r="780" spans="12:27" s="2" customFormat="1" ht="16" customHeight="1">
      <c r="L780" s="5"/>
      <c r="M780" s="5"/>
      <c r="N780" s="5"/>
      <c r="O780" s="5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  <c r="AA780" s="122"/>
    </row>
    <row r="781" spans="12:27" s="2" customFormat="1" ht="16" customHeight="1">
      <c r="L781" s="5"/>
      <c r="M781" s="5"/>
      <c r="N781" s="5"/>
      <c r="O781" s="5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  <c r="AA781" s="122"/>
    </row>
    <row r="782" spans="12:27" s="2" customFormat="1" ht="16" customHeight="1">
      <c r="L782" s="5"/>
      <c r="M782" s="5"/>
      <c r="N782" s="5"/>
      <c r="O782" s="5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  <c r="AA782" s="122"/>
    </row>
    <row r="783" spans="12:27" s="2" customFormat="1" ht="16" customHeight="1">
      <c r="L783" s="5"/>
      <c r="M783" s="5"/>
      <c r="N783" s="5"/>
      <c r="O783" s="5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  <c r="AA783" s="122"/>
    </row>
    <row r="784" spans="12:27" s="2" customFormat="1" ht="16" customHeight="1">
      <c r="L784" s="5"/>
      <c r="M784" s="5"/>
      <c r="N784" s="5"/>
      <c r="O784" s="5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  <c r="AA784" s="122"/>
    </row>
    <row r="785" spans="12:27" s="2" customFormat="1" ht="16" customHeight="1">
      <c r="L785" s="5"/>
      <c r="M785" s="5"/>
      <c r="N785" s="5"/>
      <c r="O785" s="5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  <c r="AA785" s="122"/>
    </row>
    <row r="786" spans="12:27" s="2" customFormat="1" ht="16" customHeight="1">
      <c r="L786" s="5"/>
      <c r="M786" s="5"/>
      <c r="N786" s="5"/>
      <c r="O786" s="5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  <c r="AA786" s="122"/>
    </row>
    <row r="787" spans="12:27" s="2" customFormat="1" ht="16" customHeight="1">
      <c r="L787" s="5"/>
      <c r="M787" s="5"/>
      <c r="N787" s="5"/>
      <c r="O787" s="5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  <c r="AA787" s="122"/>
    </row>
    <row r="788" spans="12:27" s="2" customFormat="1" ht="16" customHeight="1">
      <c r="L788" s="5"/>
      <c r="M788" s="5"/>
      <c r="N788" s="5"/>
      <c r="O788" s="5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  <c r="AA788" s="122"/>
    </row>
    <row r="789" spans="12:27" s="2" customFormat="1" ht="16" customHeight="1">
      <c r="L789" s="5"/>
      <c r="M789" s="5"/>
      <c r="N789" s="5"/>
      <c r="O789" s="5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  <c r="AA789" s="122"/>
    </row>
    <row r="790" spans="12:27" s="2" customFormat="1" ht="16" customHeight="1">
      <c r="L790" s="5"/>
      <c r="M790" s="5"/>
      <c r="N790" s="5"/>
      <c r="O790" s="5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  <c r="AA790" s="122"/>
    </row>
    <row r="791" spans="12:27" s="2" customFormat="1" ht="16" customHeight="1">
      <c r="L791" s="5"/>
      <c r="M791" s="5"/>
      <c r="N791" s="5"/>
      <c r="O791" s="5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  <c r="AA791" s="122"/>
    </row>
    <row r="792" spans="12:27" s="2" customFormat="1" ht="16" customHeight="1">
      <c r="L792" s="5"/>
      <c r="M792" s="5"/>
      <c r="N792" s="5"/>
      <c r="O792" s="5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  <c r="AA792" s="122"/>
    </row>
    <row r="793" spans="12:27" s="2" customFormat="1" ht="16" customHeight="1">
      <c r="L793" s="5"/>
      <c r="M793" s="5"/>
      <c r="N793" s="5"/>
      <c r="O793" s="5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  <c r="AA793" s="122"/>
    </row>
    <row r="794" spans="12:27" s="2" customFormat="1" ht="16" customHeight="1">
      <c r="L794" s="5"/>
      <c r="M794" s="5"/>
      <c r="N794" s="5"/>
      <c r="O794" s="5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  <c r="AA794" s="122"/>
    </row>
    <row r="795" spans="12:27" s="2" customFormat="1" ht="16" customHeight="1">
      <c r="L795" s="5"/>
      <c r="M795" s="5"/>
      <c r="N795" s="5"/>
      <c r="O795" s="5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  <c r="AA795" s="122"/>
    </row>
    <row r="796" spans="12:27" s="2" customFormat="1" ht="16" customHeight="1">
      <c r="L796" s="5"/>
      <c r="M796" s="5"/>
      <c r="N796" s="5"/>
      <c r="O796" s="5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  <c r="AA796" s="122"/>
    </row>
    <row r="797" spans="12:27" s="2" customFormat="1" ht="16" customHeight="1">
      <c r="L797" s="5"/>
      <c r="M797" s="5"/>
      <c r="N797" s="5"/>
      <c r="O797" s="5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  <c r="AA797" s="122"/>
    </row>
    <row r="798" spans="12:27" s="2" customFormat="1" ht="16" customHeight="1">
      <c r="L798" s="5"/>
      <c r="M798" s="5"/>
      <c r="N798" s="5"/>
      <c r="O798" s="5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  <c r="AA798" s="122"/>
    </row>
    <row r="799" spans="12:27" s="2" customFormat="1" ht="16" customHeight="1">
      <c r="L799" s="5"/>
      <c r="M799" s="5"/>
      <c r="N799" s="5"/>
      <c r="O799" s="5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  <c r="AA799" s="122"/>
    </row>
    <row r="800" spans="12:27" s="2" customFormat="1" ht="16" customHeight="1">
      <c r="L800" s="5"/>
      <c r="M800" s="5"/>
      <c r="N800" s="5"/>
      <c r="O800" s="5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  <c r="AA800" s="122"/>
    </row>
    <row r="801" spans="12:27" s="2" customFormat="1" ht="16" customHeight="1">
      <c r="L801" s="5"/>
      <c r="M801" s="5"/>
      <c r="N801" s="5"/>
      <c r="O801" s="5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  <c r="AA801" s="122"/>
    </row>
    <row r="802" spans="12:27" s="2" customFormat="1" ht="16" customHeight="1">
      <c r="L802" s="5"/>
      <c r="M802" s="5"/>
      <c r="N802" s="5"/>
      <c r="O802" s="5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  <c r="AA802" s="122"/>
    </row>
    <row r="803" spans="12:27" s="2" customFormat="1" ht="16" customHeight="1">
      <c r="L803" s="5"/>
      <c r="M803" s="5"/>
      <c r="N803" s="5"/>
      <c r="O803" s="5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  <c r="AA803" s="122"/>
    </row>
    <row r="804" spans="12:27" s="2" customFormat="1" ht="16" customHeight="1">
      <c r="L804" s="5"/>
      <c r="M804" s="5"/>
      <c r="N804" s="5"/>
      <c r="O804" s="5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  <c r="AA804" s="122"/>
    </row>
    <row r="805" spans="12:27" s="2" customFormat="1" ht="16" customHeight="1">
      <c r="L805" s="5"/>
      <c r="M805" s="5"/>
      <c r="N805" s="5"/>
      <c r="O805" s="5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  <c r="AA805" s="122"/>
    </row>
    <row r="806" spans="12:27" s="2" customFormat="1" ht="16" customHeight="1">
      <c r="L806" s="5"/>
      <c r="M806" s="5"/>
      <c r="N806" s="5"/>
      <c r="O806" s="5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  <c r="AA806" s="122"/>
    </row>
    <row r="807" spans="12:27" s="2" customFormat="1" ht="16" customHeight="1">
      <c r="L807" s="5"/>
      <c r="M807" s="5"/>
      <c r="N807" s="5"/>
      <c r="O807" s="5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  <c r="AA807" s="122"/>
    </row>
    <row r="808" spans="12:27" s="2" customFormat="1" ht="16" customHeight="1">
      <c r="L808" s="5"/>
      <c r="M808" s="5"/>
      <c r="N808" s="5"/>
      <c r="O808" s="5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  <c r="AA808" s="122"/>
    </row>
    <row r="809" spans="12:27" s="2" customFormat="1" ht="16" customHeight="1">
      <c r="L809" s="5"/>
      <c r="M809" s="5"/>
      <c r="N809" s="5"/>
      <c r="O809" s="5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  <c r="AA809" s="122"/>
    </row>
    <row r="810" spans="12:27" s="2" customFormat="1" ht="16" customHeight="1">
      <c r="L810" s="5"/>
      <c r="M810" s="5"/>
      <c r="N810" s="5"/>
      <c r="O810" s="5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  <c r="AA810" s="122"/>
    </row>
    <row r="811" spans="12:27" s="2" customFormat="1" ht="16" customHeight="1">
      <c r="L811" s="5"/>
      <c r="M811" s="5"/>
      <c r="N811" s="5"/>
      <c r="O811" s="5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  <c r="AA811" s="122"/>
    </row>
    <row r="812" spans="12:27" s="2" customFormat="1" ht="16" customHeight="1">
      <c r="L812" s="5"/>
      <c r="M812" s="5"/>
      <c r="N812" s="5"/>
      <c r="O812" s="5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  <c r="AA812" s="122"/>
    </row>
    <row r="813" spans="12:27" s="2" customFormat="1" ht="16" customHeight="1">
      <c r="L813" s="5"/>
      <c r="M813" s="5"/>
      <c r="N813" s="5"/>
      <c r="O813" s="5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  <c r="AA813" s="122"/>
    </row>
    <row r="814" spans="12:27" s="2" customFormat="1" ht="16" customHeight="1">
      <c r="L814" s="5"/>
      <c r="M814" s="5"/>
      <c r="N814" s="5"/>
      <c r="O814" s="5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  <c r="AA814" s="122"/>
    </row>
    <row r="815" spans="12:27" s="2" customFormat="1" ht="16" customHeight="1">
      <c r="L815" s="5"/>
      <c r="M815" s="5"/>
      <c r="N815" s="5"/>
      <c r="O815" s="5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  <c r="AA815" s="122"/>
    </row>
    <row r="816" spans="12:27" s="2" customFormat="1" ht="16" customHeight="1">
      <c r="L816" s="5"/>
      <c r="M816" s="5"/>
      <c r="N816" s="5"/>
      <c r="O816" s="5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  <c r="AA816" s="122"/>
    </row>
    <row r="817" spans="12:27" s="2" customFormat="1" ht="16" customHeight="1">
      <c r="L817" s="5"/>
      <c r="M817" s="5"/>
      <c r="N817" s="5"/>
      <c r="O817" s="5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  <c r="AA817" s="122"/>
    </row>
    <row r="818" spans="12:27" s="2" customFormat="1" ht="16" customHeight="1">
      <c r="L818" s="5"/>
      <c r="M818" s="5"/>
      <c r="N818" s="5"/>
      <c r="O818" s="5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  <c r="AA818" s="122"/>
    </row>
    <row r="819" spans="12:27" s="2" customFormat="1" ht="16" customHeight="1">
      <c r="L819" s="5"/>
      <c r="M819" s="5"/>
      <c r="N819" s="5"/>
      <c r="O819" s="5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  <c r="AA819" s="122"/>
    </row>
    <row r="820" spans="12:27" s="2" customFormat="1" ht="16" customHeight="1">
      <c r="L820" s="5"/>
      <c r="M820" s="5"/>
      <c r="N820" s="5"/>
      <c r="O820" s="5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  <c r="AA820" s="122"/>
    </row>
    <row r="821" spans="12:27" s="2" customFormat="1" ht="16" customHeight="1">
      <c r="L821" s="5"/>
      <c r="M821" s="5"/>
      <c r="N821" s="5"/>
      <c r="O821" s="5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  <c r="AA821" s="122"/>
    </row>
    <row r="822" spans="12:27" s="2" customFormat="1" ht="16" customHeight="1">
      <c r="L822" s="5"/>
      <c r="M822" s="5"/>
      <c r="N822" s="5"/>
      <c r="O822" s="5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  <c r="AA822" s="122"/>
    </row>
    <row r="823" spans="12:27" s="2" customFormat="1" ht="16" customHeight="1">
      <c r="L823" s="5"/>
      <c r="M823" s="5"/>
      <c r="N823" s="5"/>
      <c r="O823" s="5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  <c r="AA823" s="122"/>
    </row>
    <row r="824" spans="12:27" s="2" customFormat="1" ht="16" customHeight="1">
      <c r="L824" s="5"/>
      <c r="M824" s="5"/>
      <c r="N824" s="5"/>
      <c r="O824" s="5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  <c r="AA824" s="122"/>
    </row>
    <row r="825" spans="12:27" s="2" customFormat="1" ht="16" customHeight="1">
      <c r="L825" s="5"/>
      <c r="M825" s="5"/>
      <c r="N825" s="5"/>
      <c r="O825" s="5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  <c r="AA825" s="122"/>
    </row>
    <row r="826" spans="12:27" s="2" customFormat="1" ht="16" customHeight="1">
      <c r="L826" s="5"/>
      <c r="M826" s="5"/>
      <c r="N826" s="5"/>
      <c r="O826" s="5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  <c r="AA826" s="122"/>
    </row>
    <row r="827" spans="12:27" s="2" customFormat="1" ht="16" customHeight="1">
      <c r="L827" s="5"/>
      <c r="M827" s="5"/>
      <c r="N827" s="5"/>
      <c r="O827" s="5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  <c r="AA827" s="122"/>
    </row>
    <row r="828" spans="12:27" s="2" customFormat="1" ht="16" customHeight="1">
      <c r="L828" s="5"/>
      <c r="M828" s="5"/>
      <c r="N828" s="5"/>
      <c r="O828" s="5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  <c r="AA828" s="122"/>
    </row>
    <row r="829" spans="12:27" s="2" customFormat="1" ht="16" customHeight="1">
      <c r="L829" s="5"/>
      <c r="M829" s="5"/>
      <c r="N829" s="5"/>
      <c r="O829" s="5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  <c r="AA829" s="122"/>
    </row>
    <row r="830" spans="12:27" s="2" customFormat="1" ht="16" customHeight="1">
      <c r="L830" s="5"/>
      <c r="M830" s="5"/>
      <c r="N830" s="5"/>
      <c r="O830" s="5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  <c r="AA830" s="122"/>
    </row>
    <row r="831" spans="12:27" s="2" customFormat="1" ht="16" customHeight="1">
      <c r="L831" s="5"/>
      <c r="M831" s="5"/>
      <c r="N831" s="5"/>
      <c r="O831" s="5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  <c r="AA831" s="122"/>
    </row>
    <row r="832" spans="12:27" s="2" customFormat="1" ht="16" customHeight="1">
      <c r="L832" s="5"/>
      <c r="M832" s="5"/>
      <c r="N832" s="5"/>
      <c r="O832" s="5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  <c r="AA832" s="122"/>
    </row>
    <row r="833" spans="12:27" s="2" customFormat="1" ht="16" customHeight="1">
      <c r="L833" s="5"/>
      <c r="M833" s="5"/>
      <c r="N833" s="5"/>
      <c r="O833" s="5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  <c r="AA833" s="122"/>
    </row>
    <row r="834" spans="12:27" s="2" customFormat="1" ht="16" customHeight="1">
      <c r="L834" s="5"/>
      <c r="M834" s="5"/>
      <c r="N834" s="5"/>
      <c r="O834" s="5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  <c r="AA834" s="122"/>
    </row>
    <row r="835" spans="12:27" s="2" customFormat="1" ht="16" customHeight="1">
      <c r="L835" s="5"/>
      <c r="M835" s="5"/>
      <c r="N835" s="5"/>
      <c r="O835" s="5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  <c r="AA835" s="122"/>
    </row>
    <row r="836" spans="12:27" s="2" customFormat="1" ht="16" customHeight="1">
      <c r="L836" s="5"/>
      <c r="M836" s="5"/>
      <c r="N836" s="5"/>
      <c r="O836" s="5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  <c r="AA836" s="122"/>
    </row>
    <row r="837" spans="12:27" s="2" customFormat="1" ht="16" customHeight="1">
      <c r="L837" s="5"/>
      <c r="M837" s="5"/>
      <c r="N837" s="5"/>
      <c r="O837" s="5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  <c r="AA837" s="122"/>
    </row>
    <row r="838" spans="12:27" s="2" customFormat="1" ht="16" customHeight="1">
      <c r="L838" s="5"/>
      <c r="M838" s="5"/>
      <c r="N838" s="5"/>
      <c r="O838" s="5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  <c r="AA838" s="122"/>
    </row>
    <row r="839" spans="12:27" s="2" customFormat="1" ht="16" customHeight="1">
      <c r="L839" s="5"/>
      <c r="M839" s="5"/>
      <c r="N839" s="5"/>
      <c r="O839" s="5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  <c r="AA839" s="122"/>
    </row>
    <row r="840" spans="12:27" s="2" customFormat="1" ht="16" customHeight="1">
      <c r="L840" s="5"/>
      <c r="M840" s="5"/>
      <c r="N840" s="5"/>
      <c r="O840" s="5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  <c r="AA840" s="122"/>
    </row>
    <row r="841" spans="12:27" s="2" customFormat="1" ht="16" customHeight="1">
      <c r="L841" s="5"/>
      <c r="M841" s="5"/>
      <c r="N841" s="5"/>
      <c r="O841" s="5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  <c r="AA841" s="122"/>
    </row>
    <row r="842" spans="12:27" s="2" customFormat="1" ht="16" customHeight="1">
      <c r="L842" s="5"/>
      <c r="M842" s="5"/>
      <c r="N842" s="5"/>
      <c r="O842" s="5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  <c r="AA842" s="122"/>
    </row>
    <row r="843" spans="12:27" s="2" customFormat="1" ht="16" customHeight="1">
      <c r="L843" s="5"/>
      <c r="M843" s="5"/>
      <c r="N843" s="5"/>
      <c r="O843" s="5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  <c r="AA843" s="122"/>
    </row>
    <row r="844" spans="12:27" s="2" customFormat="1" ht="16" customHeight="1">
      <c r="L844" s="5"/>
      <c r="M844" s="5"/>
      <c r="N844" s="5"/>
      <c r="O844" s="5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  <c r="AA844" s="122"/>
    </row>
    <row r="845" spans="12:27" s="2" customFormat="1" ht="16" customHeight="1">
      <c r="L845" s="5"/>
      <c r="M845" s="5"/>
      <c r="N845" s="5"/>
      <c r="O845" s="5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  <c r="AA845" s="122"/>
    </row>
    <row r="846" spans="12:27" s="2" customFormat="1" ht="16" customHeight="1">
      <c r="L846" s="5"/>
      <c r="M846" s="5"/>
      <c r="N846" s="5"/>
      <c r="O846" s="5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  <c r="AA846" s="122"/>
    </row>
    <row r="847" spans="12:27" s="2" customFormat="1" ht="16" customHeight="1">
      <c r="L847" s="5"/>
      <c r="M847" s="5"/>
      <c r="N847" s="5"/>
      <c r="O847" s="5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  <c r="AA847" s="122"/>
    </row>
    <row r="848" spans="12:27" s="2" customFormat="1" ht="16" customHeight="1">
      <c r="L848" s="5"/>
      <c r="M848" s="5"/>
      <c r="N848" s="5"/>
      <c r="O848" s="5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  <c r="AA848" s="122"/>
    </row>
    <row r="849" spans="12:27" s="2" customFormat="1" ht="16" customHeight="1">
      <c r="L849" s="5"/>
      <c r="M849" s="5"/>
      <c r="N849" s="5"/>
      <c r="O849" s="5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  <c r="AA849" s="122"/>
    </row>
    <row r="850" spans="12:27" s="2" customFormat="1" ht="16" customHeight="1">
      <c r="L850" s="5"/>
      <c r="M850" s="5"/>
      <c r="N850" s="5"/>
      <c r="O850" s="5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  <c r="AA850" s="122"/>
    </row>
    <row r="851" spans="12:27" s="2" customFormat="1" ht="16" customHeight="1">
      <c r="L851" s="5"/>
      <c r="M851" s="5"/>
      <c r="N851" s="5"/>
      <c r="O851" s="5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  <c r="AA851" s="122"/>
    </row>
    <row r="852" spans="12:27" s="2" customFormat="1" ht="16" customHeight="1">
      <c r="L852" s="5"/>
      <c r="M852" s="5"/>
      <c r="N852" s="5"/>
      <c r="O852" s="5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  <c r="AA852" s="122"/>
    </row>
    <row r="853" spans="12:27" s="2" customFormat="1" ht="16" customHeight="1">
      <c r="L853" s="5"/>
      <c r="M853" s="5"/>
      <c r="N853" s="5"/>
      <c r="O853" s="5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  <c r="AA853" s="122"/>
    </row>
    <row r="854" spans="12:27" s="2" customFormat="1" ht="16" customHeight="1">
      <c r="L854" s="5"/>
      <c r="M854" s="5"/>
      <c r="N854" s="5"/>
      <c r="O854" s="5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  <c r="AA854" s="122"/>
    </row>
    <row r="855" spans="12:27" s="2" customFormat="1" ht="16" customHeight="1">
      <c r="L855" s="5"/>
      <c r="M855" s="5"/>
      <c r="N855" s="5"/>
      <c r="O855" s="5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  <c r="AA855" s="122"/>
    </row>
    <row r="856" spans="12:27" s="2" customFormat="1" ht="16" customHeight="1">
      <c r="L856" s="5"/>
      <c r="M856" s="5"/>
      <c r="N856" s="5"/>
      <c r="O856" s="5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  <c r="AA856" s="122"/>
    </row>
    <row r="857" spans="12:27" s="2" customFormat="1" ht="16" customHeight="1">
      <c r="L857" s="5"/>
      <c r="M857" s="5"/>
      <c r="N857" s="5"/>
      <c r="O857" s="5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  <c r="AA857" s="122"/>
    </row>
    <row r="858" spans="12:27" s="2" customFormat="1" ht="16" customHeight="1">
      <c r="L858" s="5"/>
      <c r="M858" s="5"/>
      <c r="N858" s="5"/>
      <c r="O858" s="5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  <c r="AA858" s="122"/>
    </row>
    <row r="859" spans="12:27" s="2" customFormat="1" ht="16" customHeight="1">
      <c r="L859" s="5"/>
      <c r="M859" s="5"/>
      <c r="N859" s="5"/>
      <c r="O859" s="5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  <c r="AA859" s="122"/>
    </row>
    <row r="860" spans="12:27" s="2" customFormat="1" ht="16" customHeight="1">
      <c r="L860" s="5"/>
      <c r="M860" s="5"/>
      <c r="N860" s="5"/>
      <c r="O860" s="5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  <c r="AA860" s="122"/>
    </row>
    <row r="861" spans="12:27" s="2" customFormat="1" ht="16" customHeight="1">
      <c r="L861" s="5"/>
      <c r="M861" s="5"/>
      <c r="N861" s="5"/>
      <c r="O861" s="5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  <c r="AA861" s="122"/>
    </row>
    <row r="862" spans="12:27" s="2" customFormat="1" ht="16" customHeight="1">
      <c r="L862" s="5"/>
      <c r="M862" s="5"/>
      <c r="N862" s="5"/>
      <c r="O862" s="5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  <c r="AA862" s="122"/>
    </row>
    <row r="863" spans="12:27" s="2" customFormat="1" ht="16" customHeight="1">
      <c r="L863" s="5"/>
      <c r="M863" s="5"/>
      <c r="N863" s="5"/>
      <c r="O863" s="5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  <c r="AA863" s="122"/>
    </row>
    <row r="864" spans="12:27" s="2" customFormat="1" ht="16" customHeight="1">
      <c r="L864" s="5"/>
      <c r="M864" s="5"/>
      <c r="N864" s="5"/>
      <c r="O864" s="5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  <c r="AA864" s="122"/>
    </row>
    <row r="865" spans="12:27" s="2" customFormat="1" ht="16" customHeight="1">
      <c r="L865" s="5"/>
      <c r="M865" s="5"/>
      <c r="N865" s="5"/>
      <c r="O865" s="5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  <c r="AA865" s="122"/>
    </row>
    <row r="866" spans="12:27" s="2" customFormat="1" ht="16" customHeight="1">
      <c r="L866" s="5"/>
      <c r="M866" s="5"/>
      <c r="N866" s="5"/>
      <c r="O866" s="5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  <c r="AA866" s="122"/>
    </row>
    <row r="867" spans="12:27" s="2" customFormat="1" ht="16" customHeight="1">
      <c r="L867" s="5"/>
      <c r="M867" s="5"/>
      <c r="N867" s="5"/>
      <c r="O867" s="5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  <c r="AA867" s="122"/>
    </row>
    <row r="868" spans="12:27" s="2" customFormat="1" ht="16" customHeight="1">
      <c r="L868" s="5"/>
      <c r="M868" s="5"/>
      <c r="N868" s="5"/>
      <c r="O868" s="5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  <c r="AA868" s="122"/>
    </row>
    <row r="869" spans="12:27" s="2" customFormat="1" ht="16" customHeight="1">
      <c r="L869" s="5"/>
      <c r="M869" s="5"/>
      <c r="N869" s="5"/>
      <c r="O869" s="5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  <c r="AA869" s="122"/>
    </row>
    <row r="870" spans="12:27" s="2" customFormat="1" ht="16" customHeight="1">
      <c r="L870" s="5"/>
      <c r="M870" s="5"/>
      <c r="N870" s="5"/>
      <c r="O870" s="5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  <c r="AA870" s="122"/>
    </row>
    <row r="871" spans="12:27" s="2" customFormat="1" ht="16" customHeight="1">
      <c r="L871" s="5"/>
      <c r="M871" s="5"/>
      <c r="N871" s="5"/>
      <c r="O871" s="5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  <c r="AA871" s="122"/>
    </row>
    <row r="872" spans="12:27" s="2" customFormat="1" ht="16" customHeight="1">
      <c r="L872" s="5"/>
      <c r="M872" s="5"/>
      <c r="N872" s="5"/>
      <c r="O872" s="5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  <c r="AA872" s="122"/>
    </row>
    <row r="873" spans="12:27" s="2" customFormat="1" ht="16" customHeight="1">
      <c r="L873" s="5"/>
      <c r="M873" s="5"/>
      <c r="N873" s="5"/>
      <c r="O873" s="5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  <c r="AA873" s="122"/>
    </row>
    <row r="874" spans="12:27" s="2" customFormat="1" ht="16" customHeight="1">
      <c r="L874" s="5"/>
      <c r="M874" s="5"/>
      <c r="N874" s="5"/>
      <c r="O874" s="5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  <c r="AA874" s="122"/>
    </row>
    <row r="875" spans="12:27" s="2" customFormat="1" ht="16" customHeight="1">
      <c r="L875" s="5"/>
      <c r="M875" s="5"/>
      <c r="N875" s="5"/>
      <c r="O875" s="5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  <c r="AA875" s="122"/>
    </row>
    <row r="876" spans="12:27" s="2" customFormat="1" ht="16" customHeight="1">
      <c r="L876" s="5"/>
      <c r="M876" s="5"/>
      <c r="N876" s="5"/>
      <c r="O876" s="5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  <c r="AA876" s="122"/>
    </row>
    <row r="877" spans="12:27" s="2" customFormat="1" ht="16" customHeight="1">
      <c r="L877" s="5"/>
      <c r="M877" s="5"/>
      <c r="N877" s="5"/>
      <c r="O877" s="5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  <c r="AA877" s="122"/>
    </row>
    <row r="878" spans="12:27" s="2" customFormat="1" ht="16" customHeight="1">
      <c r="L878" s="5"/>
      <c r="M878" s="5"/>
      <c r="N878" s="5"/>
      <c r="O878" s="5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  <c r="AA878" s="122"/>
    </row>
    <row r="879" spans="12:27" s="2" customFormat="1" ht="16" customHeight="1">
      <c r="L879" s="5"/>
      <c r="M879" s="5"/>
      <c r="N879" s="5"/>
      <c r="O879" s="5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  <c r="AA879" s="122"/>
    </row>
    <row r="880" spans="12:27" s="2" customFormat="1" ht="16" customHeight="1">
      <c r="L880" s="5"/>
      <c r="M880" s="5"/>
      <c r="N880" s="5"/>
      <c r="O880" s="5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  <c r="AA880" s="122"/>
    </row>
    <row r="881" spans="12:27" s="2" customFormat="1" ht="16" customHeight="1">
      <c r="L881" s="5"/>
      <c r="M881" s="5"/>
      <c r="N881" s="5"/>
      <c r="O881" s="5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  <c r="AA881" s="122"/>
    </row>
    <row r="882" spans="12:27" s="2" customFormat="1" ht="16" customHeight="1">
      <c r="L882" s="5"/>
      <c r="M882" s="5"/>
      <c r="N882" s="5"/>
      <c r="O882" s="5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  <c r="AA882" s="122"/>
    </row>
    <row r="883" spans="12:27" s="2" customFormat="1" ht="16" customHeight="1">
      <c r="L883" s="5"/>
      <c r="M883" s="5"/>
      <c r="N883" s="5"/>
      <c r="O883" s="5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  <c r="AA883" s="122"/>
    </row>
    <row r="884" spans="12:27" s="2" customFormat="1" ht="16" customHeight="1">
      <c r="L884" s="5"/>
      <c r="M884" s="5"/>
      <c r="N884" s="5"/>
      <c r="O884" s="5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  <c r="AA884" s="122"/>
    </row>
    <row r="885" spans="12:27" s="2" customFormat="1" ht="16" customHeight="1">
      <c r="L885" s="5"/>
      <c r="M885" s="5"/>
      <c r="N885" s="5"/>
      <c r="O885" s="5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  <c r="AA885" s="122"/>
    </row>
    <row r="886" spans="12:27" s="2" customFormat="1" ht="16" customHeight="1">
      <c r="L886" s="5"/>
      <c r="M886" s="5"/>
      <c r="N886" s="5"/>
      <c r="O886" s="5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  <c r="AA886" s="122"/>
    </row>
    <row r="887" spans="12:27" s="2" customFormat="1" ht="16" customHeight="1">
      <c r="L887" s="5"/>
      <c r="M887" s="5"/>
      <c r="N887" s="5"/>
      <c r="O887" s="5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  <c r="AA887" s="122"/>
    </row>
    <row r="888" spans="12:27" s="2" customFormat="1" ht="16" customHeight="1">
      <c r="L888" s="5"/>
      <c r="M888" s="5"/>
      <c r="N888" s="5"/>
      <c r="O888" s="5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  <c r="AA888" s="122"/>
    </row>
    <row r="889" spans="12:27" s="2" customFormat="1" ht="16" customHeight="1">
      <c r="L889" s="5"/>
      <c r="M889" s="5"/>
      <c r="N889" s="5"/>
      <c r="O889" s="5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  <c r="AA889" s="122"/>
    </row>
    <row r="890" spans="12:27" s="2" customFormat="1" ht="16" customHeight="1">
      <c r="L890" s="5"/>
      <c r="M890" s="5"/>
      <c r="N890" s="5"/>
      <c r="O890" s="5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  <c r="AA890" s="122"/>
    </row>
    <row r="891" spans="12:27" s="2" customFormat="1" ht="16" customHeight="1">
      <c r="L891" s="5"/>
      <c r="M891" s="5"/>
      <c r="N891" s="5"/>
      <c r="O891" s="5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  <c r="AA891" s="122"/>
    </row>
    <row r="892" spans="12:27" s="2" customFormat="1" ht="16" customHeight="1">
      <c r="L892" s="5"/>
      <c r="M892" s="5"/>
      <c r="N892" s="5"/>
      <c r="O892" s="5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  <c r="AA892" s="122"/>
    </row>
    <row r="893" spans="12:27" s="2" customFormat="1" ht="16" customHeight="1">
      <c r="L893" s="5"/>
      <c r="M893" s="5"/>
      <c r="N893" s="5"/>
      <c r="O893" s="5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  <c r="AA893" s="122"/>
    </row>
    <row r="894" spans="12:27" s="2" customFormat="1" ht="16" customHeight="1">
      <c r="L894" s="5"/>
      <c r="M894" s="5"/>
      <c r="N894" s="5"/>
      <c r="O894" s="5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  <c r="AA894" s="122"/>
    </row>
    <row r="895" spans="12:27" s="2" customFormat="1" ht="16" customHeight="1">
      <c r="L895" s="5"/>
      <c r="M895" s="5"/>
      <c r="N895" s="5"/>
      <c r="O895" s="5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  <c r="AA895" s="122"/>
    </row>
    <row r="896" spans="12:27" s="2" customFormat="1" ht="16" customHeight="1">
      <c r="L896" s="5"/>
      <c r="M896" s="5"/>
      <c r="N896" s="5"/>
      <c r="O896" s="5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  <c r="AA896" s="122"/>
    </row>
    <row r="897" spans="12:27" s="2" customFormat="1" ht="16" customHeight="1">
      <c r="L897" s="5"/>
      <c r="M897" s="5"/>
      <c r="N897" s="5"/>
      <c r="O897" s="5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  <c r="AA897" s="122"/>
    </row>
    <row r="898" spans="12:27" s="2" customFormat="1" ht="16" customHeight="1">
      <c r="L898" s="5"/>
      <c r="M898" s="5"/>
      <c r="N898" s="5"/>
      <c r="O898" s="5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  <c r="AA898" s="122"/>
    </row>
    <row r="899" spans="12:27" s="2" customFormat="1" ht="16" customHeight="1">
      <c r="L899" s="5"/>
      <c r="M899" s="5"/>
      <c r="N899" s="5"/>
      <c r="O899" s="5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  <c r="AA899" s="122"/>
    </row>
    <row r="900" spans="12:27" s="2" customFormat="1" ht="16" customHeight="1">
      <c r="L900" s="5"/>
      <c r="M900" s="5"/>
      <c r="N900" s="5"/>
      <c r="O900" s="5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  <c r="AA900" s="122"/>
    </row>
    <row r="901" spans="12:27" s="2" customFormat="1" ht="16" customHeight="1">
      <c r="L901" s="5"/>
      <c r="M901" s="5"/>
      <c r="N901" s="5"/>
      <c r="O901" s="5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  <c r="AA901" s="122"/>
    </row>
    <row r="902" spans="12:27" s="2" customFormat="1" ht="16" customHeight="1">
      <c r="L902" s="5"/>
      <c r="M902" s="5"/>
      <c r="N902" s="5"/>
      <c r="O902" s="5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  <c r="AA902" s="122"/>
    </row>
    <row r="903" spans="12:27" s="2" customFormat="1" ht="16" customHeight="1">
      <c r="L903" s="5"/>
      <c r="M903" s="5"/>
      <c r="N903" s="5"/>
      <c r="O903" s="5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  <c r="AA903" s="122"/>
    </row>
    <row r="904" spans="12:27" s="2" customFormat="1" ht="16" customHeight="1">
      <c r="L904" s="5"/>
      <c r="M904" s="5"/>
      <c r="N904" s="5"/>
      <c r="O904" s="5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  <c r="AA904" s="122"/>
    </row>
    <row r="905" spans="12:27" s="2" customFormat="1" ht="16" customHeight="1">
      <c r="L905" s="5"/>
      <c r="M905" s="5"/>
      <c r="N905" s="5"/>
      <c r="O905" s="5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  <c r="AA905" s="122"/>
    </row>
    <row r="906" spans="12:27" s="2" customFormat="1" ht="16" customHeight="1">
      <c r="L906" s="5"/>
      <c r="M906" s="5"/>
      <c r="N906" s="5"/>
      <c r="O906" s="5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  <c r="AA906" s="122"/>
    </row>
    <row r="907" spans="12:27" s="2" customFormat="1" ht="16" customHeight="1">
      <c r="L907" s="5"/>
      <c r="M907" s="5"/>
      <c r="N907" s="5"/>
      <c r="O907" s="5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  <c r="AA907" s="122"/>
    </row>
    <row r="908" spans="12:27" s="2" customFormat="1" ht="16" customHeight="1">
      <c r="L908" s="5"/>
      <c r="M908" s="5"/>
      <c r="N908" s="5"/>
      <c r="O908" s="5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  <c r="AA908" s="122"/>
    </row>
    <row r="909" spans="12:27" s="2" customFormat="1" ht="16" customHeight="1">
      <c r="L909" s="5"/>
      <c r="M909" s="5"/>
      <c r="N909" s="5"/>
      <c r="O909" s="5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  <c r="AA909" s="122"/>
    </row>
    <row r="910" spans="12:27" s="2" customFormat="1" ht="16" customHeight="1">
      <c r="L910" s="5"/>
      <c r="M910" s="5"/>
      <c r="N910" s="5"/>
      <c r="O910" s="5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  <c r="AA910" s="122"/>
    </row>
    <row r="911" spans="12:27" s="2" customFormat="1" ht="16" customHeight="1">
      <c r="L911" s="5"/>
      <c r="M911" s="5"/>
      <c r="N911" s="5"/>
      <c r="O911" s="5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  <c r="AA911" s="122"/>
    </row>
    <row r="912" spans="12:27" s="2" customFormat="1" ht="16" customHeight="1">
      <c r="L912" s="5"/>
      <c r="M912" s="5"/>
      <c r="N912" s="5"/>
      <c r="O912" s="5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  <c r="AA912" s="122"/>
    </row>
    <row r="913" spans="12:27" s="2" customFormat="1" ht="16" customHeight="1">
      <c r="L913" s="5"/>
      <c r="M913" s="5"/>
      <c r="N913" s="5"/>
      <c r="O913" s="5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  <c r="AA913" s="122"/>
    </row>
    <row r="914" spans="12:27" s="2" customFormat="1" ht="16" customHeight="1">
      <c r="L914" s="5"/>
      <c r="M914" s="5"/>
      <c r="N914" s="5"/>
      <c r="O914" s="5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  <c r="AA914" s="122"/>
    </row>
    <row r="915" spans="12:27" s="2" customFormat="1" ht="16" customHeight="1">
      <c r="L915" s="5"/>
      <c r="M915" s="5"/>
      <c r="N915" s="5"/>
      <c r="O915" s="5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  <c r="AA915" s="122"/>
    </row>
    <row r="916" spans="12:27" s="2" customFormat="1" ht="16" customHeight="1">
      <c r="L916" s="5"/>
      <c r="M916" s="5"/>
      <c r="N916" s="5"/>
      <c r="O916" s="5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  <c r="AA916" s="122"/>
    </row>
    <row r="917" spans="12:27" s="2" customFormat="1" ht="16" customHeight="1">
      <c r="L917" s="5"/>
      <c r="M917" s="5"/>
      <c r="N917" s="5"/>
      <c r="O917" s="5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  <c r="AA917" s="122"/>
    </row>
    <row r="918" spans="12:27" s="2" customFormat="1" ht="16" customHeight="1">
      <c r="L918" s="5"/>
      <c r="M918" s="5"/>
      <c r="N918" s="5"/>
      <c r="O918" s="5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  <c r="AA918" s="122"/>
    </row>
    <row r="919" spans="12:27" s="2" customFormat="1" ht="16" customHeight="1">
      <c r="L919" s="5"/>
      <c r="M919" s="5"/>
      <c r="N919" s="5"/>
      <c r="O919" s="5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  <c r="AA919" s="122"/>
    </row>
    <row r="920" spans="12:27" s="2" customFormat="1" ht="16" customHeight="1">
      <c r="L920" s="5"/>
      <c r="M920" s="5"/>
      <c r="N920" s="5"/>
      <c r="O920" s="5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  <c r="AA920" s="122"/>
    </row>
    <row r="921" spans="12:27" s="2" customFormat="1" ht="16" customHeight="1">
      <c r="L921" s="5"/>
      <c r="M921" s="5"/>
      <c r="N921" s="5"/>
      <c r="O921" s="5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  <c r="AA921" s="122"/>
    </row>
    <row r="922" spans="12:27" s="2" customFormat="1" ht="16" customHeight="1">
      <c r="L922" s="5"/>
      <c r="M922" s="5"/>
      <c r="N922" s="5"/>
      <c r="O922" s="5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  <c r="AA922" s="122"/>
    </row>
    <row r="923" spans="12:27" s="2" customFormat="1" ht="16" customHeight="1">
      <c r="L923" s="5"/>
      <c r="M923" s="5"/>
      <c r="N923" s="5"/>
      <c r="O923" s="5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  <c r="AA923" s="122"/>
    </row>
    <row r="924" spans="12:27" s="2" customFormat="1" ht="16" customHeight="1">
      <c r="L924" s="5"/>
      <c r="M924" s="5"/>
      <c r="N924" s="5"/>
      <c r="O924" s="5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  <c r="AA924" s="122"/>
    </row>
    <row r="925" spans="12:27" s="2" customFormat="1" ht="16" customHeight="1">
      <c r="L925" s="5"/>
      <c r="M925" s="5"/>
      <c r="N925" s="5"/>
      <c r="O925" s="5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  <c r="AA925" s="122"/>
    </row>
    <row r="926" spans="12:27" s="2" customFormat="1" ht="16" customHeight="1">
      <c r="L926" s="5"/>
      <c r="M926" s="5"/>
      <c r="N926" s="5"/>
      <c r="O926" s="5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  <c r="AA926" s="122"/>
    </row>
    <row r="927" spans="12:27" s="2" customFormat="1" ht="16" customHeight="1">
      <c r="L927" s="5"/>
      <c r="M927" s="5"/>
      <c r="N927" s="5"/>
      <c r="O927" s="5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  <c r="AA927" s="122"/>
    </row>
    <row r="928" spans="12:27" s="2" customFormat="1" ht="16" customHeight="1">
      <c r="L928" s="5"/>
      <c r="M928" s="5"/>
      <c r="N928" s="5"/>
      <c r="O928" s="5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  <c r="AA928" s="122"/>
    </row>
    <row r="929" spans="12:27" s="2" customFormat="1" ht="16" customHeight="1">
      <c r="L929" s="5"/>
      <c r="M929" s="5"/>
      <c r="N929" s="5"/>
      <c r="O929" s="5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  <c r="AA929" s="122"/>
    </row>
    <row r="930" spans="12:27" s="2" customFormat="1" ht="16" customHeight="1">
      <c r="L930" s="5"/>
      <c r="M930" s="5"/>
      <c r="N930" s="5"/>
      <c r="O930" s="5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  <c r="AA930" s="122"/>
    </row>
    <row r="931" spans="12:27" s="2" customFormat="1" ht="16" customHeight="1">
      <c r="L931" s="5"/>
      <c r="M931" s="5"/>
      <c r="N931" s="5"/>
      <c r="O931" s="5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  <c r="AA931" s="122"/>
    </row>
    <row r="932" spans="12:27" s="2" customFormat="1" ht="16" customHeight="1">
      <c r="L932" s="5"/>
      <c r="M932" s="5"/>
      <c r="N932" s="5"/>
      <c r="O932" s="5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  <c r="AA932" s="122"/>
    </row>
    <row r="933" spans="12:27" s="2" customFormat="1" ht="16" customHeight="1">
      <c r="L933" s="5"/>
      <c r="M933" s="5"/>
      <c r="N933" s="5"/>
      <c r="O933" s="5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  <c r="AA933" s="122"/>
    </row>
    <row r="934" spans="12:27" s="2" customFormat="1" ht="16" customHeight="1">
      <c r="L934" s="5"/>
      <c r="M934" s="5"/>
      <c r="N934" s="5"/>
      <c r="O934" s="5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  <c r="AA934" s="122"/>
    </row>
    <row r="935" spans="12:27" s="2" customFormat="1" ht="16" customHeight="1">
      <c r="L935" s="5"/>
      <c r="M935" s="5"/>
      <c r="N935" s="5"/>
      <c r="O935" s="5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  <c r="AA935" s="122"/>
    </row>
    <row r="936" spans="12:27" s="2" customFormat="1" ht="16" customHeight="1">
      <c r="L936" s="5"/>
      <c r="M936" s="5"/>
      <c r="N936" s="5"/>
      <c r="O936" s="5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  <c r="AA936" s="122"/>
    </row>
    <row r="937" spans="12:27" s="2" customFormat="1" ht="16" customHeight="1">
      <c r="L937" s="5"/>
      <c r="M937" s="5"/>
      <c r="N937" s="5"/>
      <c r="O937" s="5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  <c r="AA937" s="122"/>
    </row>
    <row r="938" spans="12:27" s="2" customFormat="1" ht="16" customHeight="1">
      <c r="L938" s="5"/>
      <c r="M938" s="5"/>
      <c r="N938" s="5"/>
      <c r="O938" s="5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  <c r="AA938" s="122"/>
    </row>
    <row r="939" spans="12:27" s="2" customFormat="1" ht="16" customHeight="1">
      <c r="L939" s="5"/>
      <c r="M939" s="5"/>
      <c r="N939" s="5"/>
      <c r="O939" s="5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  <c r="AA939" s="122"/>
    </row>
    <row r="940" spans="12:27" s="2" customFormat="1" ht="16" customHeight="1">
      <c r="L940" s="5"/>
      <c r="M940" s="5"/>
      <c r="N940" s="5"/>
      <c r="O940" s="5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  <c r="AA940" s="122"/>
    </row>
    <row r="941" spans="12:27" s="2" customFormat="1" ht="16" customHeight="1">
      <c r="L941" s="5"/>
      <c r="M941" s="5"/>
      <c r="N941" s="5"/>
      <c r="O941" s="5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  <c r="AA941" s="122"/>
    </row>
    <row r="942" spans="12:27" s="2" customFormat="1" ht="16" customHeight="1">
      <c r="L942" s="5"/>
      <c r="M942" s="5"/>
      <c r="N942" s="5"/>
      <c r="O942" s="5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  <c r="AA942" s="122"/>
    </row>
    <row r="943" spans="12:27" s="2" customFormat="1" ht="16" customHeight="1">
      <c r="L943" s="5"/>
      <c r="M943" s="5"/>
      <c r="N943" s="5"/>
      <c r="O943" s="5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  <c r="AA943" s="122"/>
    </row>
    <row r="944" spans="12:27" s="2" customFormat="1" ht="16" customHeight="1">
      <c r="L944" s="5"/>
      <c r="M944" s="5"/>
      <c r="N944" s="5"/>
      <c r="O944" s="5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  <c r="AA944" s="122"/>
    </row>
    <row r="945" spans="12:27" s="2" customFormat="1" ht="16" customHeight="1">
      <c r="L945" s="5"/>
      <c r="M945" s="5"/>
      <c r="N945" s="5"/>
      <c r="O945" s="5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  <c r="AA945" s="122"/>
    </row>
    <row r="946" spans="12:27" s="2" customFormat="1" ht="16" customHeight="1">
      <c r="L946" s="5"/>
      <c r="M946" s="5"/>
      <c r="N946" s="5"/>
      <c r="O946" s="5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  <c r="AA946" s="122"/>
    </row>
    <row r="947" spans="12:27" s="2" customFormat="1" ht="16" customHeight="1">
      <c r="L947" s="5"/>
      <c r="M947" s="5"/>
      <c r="N947" s="5"/>
      <c r="O947" s="5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  <c r="AA947" s="122"/>
    </row>
    <row r="948" spans="12:27" s="2" customFormat="1" ht="16" customHeight="1">
      <c r="L948" s="5"/>
      <c r="M948" s="5"/>
      <c r="N948" s="5"/>
      <c r="O948" s="5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  <c r="AA948" s="122"/>
    </row>
    <row r="949" spans="12:27" s="2" customFormat="1" ht="16" customHeight="1">
      <c r="L949" s="5"/>
      <c r="M949" s="5"/>
      <c r="N949" s="5"/>
      <c r="O949" s="5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  <c r="AA949" s="122"/>
    </row>
    <row r="950" spans="12:27" s="2" customFormat="1" ht="16" customHeight="1">
      <c r="L950" s="5"/>
      <c r="M950" s="5"/>
      <c r="N950" s="5"/>
      <c r="O950" s="5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  <c r="AA950" s="122"/>
    </row>
    <row r="951" spans="12:27" s="2" customFormat="1" ht="16" customHeight="1">
      <c r="L951" s="5"/>
      <c r="M951" s="5"/>
      <c r="N951" s="5"/>
      <c r="O951" s="5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  <c r="AA951" s="122"/>
    </row>
    <row r="952" spans="12:27" s="2" customFormat="1" ht="16" customHeight="1">
      <c r="L952" s="5"/>
      <c r="M952" s="5"/>
      <c r="N952" s="5"/>
      <c r="O952" s="5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  <c r="AA952" s="122"/>
    </row>
    <row r="953" spans="12:27" s="2" customFormat="1" ht="16" customHeight="1">
      <c r="L953" s="5"/>
      <c r="M953" s="5"/>
      <c r="N953" s="5"/>
      <c r="O953" s="5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  <c r="AA953" s="122"/>
    </row>
    <row r="954" spans="12:27" s="2" customFormat="1" ht="16" customHeight="1">
      <c r="L954" s="5"/>
      <c r="M954" s="5"/>
      <c r="N954" s="5"/>
      <c r="O954" s="5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  <c r="AA954" s="122"/>
    </row>
    <row r="955" spans="12:27" s="2" customFormat="1" ht="16" customHeight="1">
      <c r="L955" s="5"/>
      <c r="M955" s="5"/>
      <c r="N955" s="5"/>
      <c r="O955" s="5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  <c r="AA955" s="122"/>
    </row>
    <row r="956" spans="12:27" s="2" customFormat="1" ht="16" customHeight="1">
      <c r="L956" s="5"/>
      <c r="M956" s="5"/>
      <c r="N956" s="5"/>
      <c r="O956" s="5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  <c r="AA956" s="122"/>
    </row>
    <row r="957" spans="12:27" s="2" customFormat="1" ht="16" customHeight="1">
      <c r="L957" s="5"/>
      <c r="M957" s="5"/>
      <c r="N957" s="5"/>
      <c r="O957" s="5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  <c r="AA957" s="122"/>
    </row>
    <row r="958" spans="12:27" s="2" customFormat="1" ht="16" customHeight="1">
      <c r="L958" s="5"/>
      <c r="M958" s="5"/>
      <c r="N958" s="5"/>
      <c r="O958" s="5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  <c r="AA958" s="122"/>
    </row>
    <row r="959" spans="12:27" s="2" customFormat="1" ht="16" customHeight="1">
      <c r="L959" s="5"/>
      <c r="M959" s="5"/>
      <c r="N959" s="5"/>
      <c r="O959" s="5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  <c r="AA959" s="122"/>
    </row>
    <row r="960" spans="12:27" s="2" customFormat="1" ht="16" customHeight="1">
      <c r="L960" s="5"/>
      <c r="M960" s="5"/>
      <c r="N960" s="5"/>
      <c r="O960" s="5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  <c r="AA960" s="122"/>
    </row>
    <row r="961" spans="12:27" s="2" customFormat="1" ht="16" customHeight="1">
      <c r="L961" s="5"/>
      <c r="M961" s="5"/>
      <c r="N961" s="5"/>
      <c r="O961" s="5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  <c r="AA961" s="122"/>
    </row>
    <row r="962" spans="12:27" s="2" customFormat="1" ht="16" customHeight="1">
      <c r="L962" s="5"/>
      <c r="M962" s="5"/>
      <c r="N962" s="5"/>
      <c r="O962" s="5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  <c r="AA962" s="122"/>
    </row>
    <row r="963" spans="12:27" s="2" customFormat="1" ht="16" customHeight="1">
      <c r="L963" s="5"/>
      <c r="M963" s="5"/>
      <c r="N963" s="5"/>
      <c r="O963" s="5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  <c r="AA963" s="122"/>
    </row>
    <row r="964" spans="12:27" s="2" customFormat="1" ht="16" customHeight="1">
      <c r="L964" s="5"/>
      <c r="M964" s="5"/>
      <c r="N964" s="5"/>
      <c r="O964" s="5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  <c r="AA964" s="122"/>
    </row>
    <row r="965" spans="12:27" s="2" customFormat="1" ht="16" customHeight="1">
      <c r="L965" s="5"/>
      <c r="M965" s="5"/>
      <c r="N965" s="5"/>
      <c r="O965" s="5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  <c r="AA965" s="122"/>
    </row>
    <row r="966" spans="12:27" s="2" customFormat="1" ht="16" customHeight="1">
      <c r="L966" s="5"/>
      <c r="M966" s="5"/>
      <c r="N966" s="5"/>
      <c r="O966" s="5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  <c r="AA966" s="122"/>
    </row>
    <row r="967" spans="12:27" s="2" customFormat="1" ht="16" customHeight="1">
      <c r="L967" s="5"/>
      <c r="M967" s="5"/>
      <c r="N967" s="5"/>
      <c r="O967" s="5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  <c r="AA967" s="122"/>
    </row>
    <row r="968" spans="12:27" s="2" customFormat="1" ht="16" customHeight="1">
      <c r="L968" s="5"/>
      <c r="M968" s="5"/>
      <c r="N968" s="5"/>
      <c r="O968" s="5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  <c r="AA968" s="122"/>
    </row>
    <row r="969" spans="12:27" s="2" customFormat="1" ht="16" customHeight="1">
      <c r="L969" s="5"/>
      <c r="M969" s="5"/>
      <c r="N969" s="5"/>
      <c r="O969" s="5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  <c r="AA969" s="122"/>
    </row>
    <row r="970" spans="12:27" s="2" customFormat="1" ht="16" customHeight="1">
      <c r="L970" s="5"/>
      <c r="M970" s="5"/>
      <c r="N970" s="5"/>
      <c r="O970" s="5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  <c r="AA970" s="122"/>
    </row>
    <row r="971" spans="12:27" s="2" customFormat="1" ht="16" customHeight="1">
      <c r="L971" s="5"/>
      <c r="M971" s="5"/>
      <c r="N971" s="5"/>
      <c r="O971" s="5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  <c r="AA971" s="122"/>
    </row>
    <row r="972" spans="12:27" s="2" customFormat="1" ht="16" customHeight="1">
      <c r="L972" s="5"/>
      <c r="M972" s="5"/>
      <c r="N972" s="5"/>
      <c r="O972" s="5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  <c r="AA972" s="122"/>
    </row>
    <row r="973" spans="12:27" s="2" customFormat="1" ht="16" customHeight="1">
      <c r="L973" s="5"/>
      <c r="M973" s="5"/>
      <c r="N973" s="5"/>
      <c r="O973" s="5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  <c r="AA973" s="122"/>
    </row>
    <row r="974" spans="12:27" s="2" customFormat="1" ht="16" customHeight="1">
      <c r="L974" s="5"/>
      <c r="M974" s="5"/>
      <c r="N974" s="5"/>
      <c r="O974" s="5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  <c r="AA974" s="122"/>
    </row>
    <row r="975" spans="12:27" s="2" customFormat="1" ht="16" customHeight="1">
      <c r="L975" s="5"/>
      <c r="M975" s="5"/>
      <c r="N975" s="5"/>
      <c r="O975" s="5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  <c r="AA975" s="122"/>
    </row>
    <row r="976" spans="12:27" s="2" customFormat="1" ht="16" customHeight="1">
      <c r="L976" s="5"/>
      <c r="M976" s="5"/>
      <c r="N976" s="5"/>
      <c r="O976" s="5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  <c r="AA976" s="122"/>
    </row>
    <row r="977" spans="12:27" s="2" customFormat="1" ht="16" customHeight="1">
      <c r="L977" s="5"/>
      <c r="M977" s="5"/>
      <c r="N977" s="5"/>
      <c r="O977" s="5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  <c r="AA977" s="122"/>
    </row>
    <row r="978" spans="12:27" s="2" customFormat="1" ht="16" customHeight="1">
      <c r="L978" s="5"/>
      <c r="M978" s="5"/>
      <c r="N978" s="5"/>
      <c r="O978" s="5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  <c r="AA978" s="122"/>
    </row>
    <row r="979" spans="12:27" s="2" customFormat="1" ht="16" customHeight="1">
      <c r="L979" s="5"/>
      <c r="M979" s="5"/>
      <c r="N979" s="5"/>
      <c r="O979" s="5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  <c r="AA979" s="122"/>
    </row>
    <row r="980" spans="12:27" s="2" customFormat="1" ht="16" customHeight="1">
      <c r="L980" s="5"/>
      <c r="M980" s="5"/>
      <c r="N980" s="5"/>
      <c r="O980" s="5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  <c r="AA980" s="122"/>
    </row>
    <row r="981" spans="12:27" s="2" customFormat="1" ht="16" customHeight="1">
      <c r="L981" s="5"/>
      <c r="M981" s="5"/>
      <c r="N981" s="5"/>
      <c r="O981" s="5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  <c r="AA981" s="122"/>
    </row>
    <row r="982" spans="12:27" s="2" customFormat="1" ht="16" customHeight="1">
      <c r="L982" s="5"/>
      <c r="M982" s="5"/>
      <c r="N982" s="5"/>
      <c r="O982" s="5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  <c r="AA982" s="122"/>
    </row>
    <row r="983" spans="12:27" s="2" customFormat="1" ht="16" customHeight="1">
      <c r="L983" s="5"/>
      <c r="M983" s="5"/>
      <c r="N983" s="5"/>
      <c r="O983" s="5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  <c r="AA983" s="122"/>
    </row>
    <row r="984" spans="12:27" s="2" customFormat="1" ht="16" customHeight="1">
      <c r="L984" s="5"/>
      <c r="M984" s="5"/>
      <c r="N984" s="5"/>
      <c r="O984" s="5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  <c r="AA984" s="122"/>
    </row>
    <row r="985" spans="12:27" s="2" customFormat="1" ht="16" customHeight="1">
      <c r="L985" s="5"/>
      <c r="M985" s="5"/>
      <c r="N985" s="5"/>
      <c r="O985" s="5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  <c r="AA985" s="122"/>
    </row>
    <row r="986" spans="12:27" s="2" customFormat="1" ht="16" customHeight="1">
      <c r="L986" s="5"/>
      <c r="M986" s="5"/>
      <c r="N986" s="5"/>
      <c r="O986" s="5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  <c r="AA986" s="122"/>
    </row>
    <row r="987" spans="12:27" s="2" customFormat="1" ht="16" customHeight="1">
      <c r="L987" s="5"/>
      <c r="M987" s="5"/>
      <c r="N987" s="5"/>
      <c r="O987" s="5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  <c r="AA987" s="122"/>
    </row>
    <row r="988" spans="12:27" s="2" customFormat="1" ht="16" customHeight="1">
      <c r="L988" s="5"/>
      <c r="M988" s="5"/>
      <c r="N988" s="5"/>
      <c r="O988" s="5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  <c r="AA988" s="122"/>
    </row>
    <row r="989" spans="12:27" s="2" customFormat="1" ht="16" customHeight="1">
      <c r="L989" s="5"/>
      <c r="M989" s="5"/>
      <c r="N989" s="5"/>
      <c r="O989" s="5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  <c r="AA989" s="122"/>
    </row>
    <row r="990" spans="12:27" s="2" customFormat="1" ht="16" customHeight="1">
      <c r="L990" s="5"/>
      <c r="M990" s="5"/>
      <c r="N990" s="5"/>
      <c r="O990" s="5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  <c r="AA990" s="122"/>
    </row>
    <row r="991" spans="12:27" s="2" customFormat="1" ht="16" customHeight="1">
      <c r="L991" s="5"/>
      <c r="M991" s="5"/>
      <c r="N991" s="5"/>
      <c r="O991" s="5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  <c r="AA991" s="122"/>
    </row>
    <row r="992" spans="12:27" s="2" customFormat="1" ht="16" customHeight="1">
      <c r="L992" s="5"/>
      <c r="M992" s="5"/>
      <c r="N992" s="5"/>
      <c r="O992" s="5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  <c r="AA992" s="122"/>
    </row>
    <row r="993" spans="12:27" s="2" customFormat="1" ht="16" customHeight="1">
      <c r="L993" s="5"/>
      <c r="M993" s="5"/>
      <c r="N993" s="5"/>
      <c r="O993" s="5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  <c r="AA993" s="122"/>
    </row>
    <row r="994" spans="12:27" s="2" customFormat="1" ht="16" customHeight="1">
      <c r="L994" s="5"/>
      <c r="M994" s="5"/>
      <c r="N994" s="5"/>
      <c r="O994" s="5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  <c r="AA994" s="122"/>
    </row>
    <row r="995" spans="12:27" s="2" customFormat="1" ht="16" customHeight="1">
      <c r="L995" s="5"/>
      <c r="M995" s="5"/>
      <c r="N995" s="5"/>
      <c r="O995" s="5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  <c r="AA995" s="122"/>
    </row>
    <row r="996" spans="12:27" s="2" customFormat="1" ht="16" customHeight="1">
      <c r="L996" s="5"/>
      <c r="M996" s="5"/>
      <c r="N996" s="5"/>
      <c r="O996" s="5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  <c r="AA996" s="122"/>
    </row>
    <row r="997" spans="12:27" s="2" customFormat="1" ht="16" customHeight="1">
      <c r="L997" s="5"/>
      <c r="M997" s="5"/>
      <c r="N997" s="5"/>
      <c r="O997" s="5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  <c r="AA997" s="122"/>
    </row>
    <row r="998" spans="12:27" s="2" customFormat="1" ht="16" customHeight="1">
      <c r="L998" s="5"/>
      <c r="M998" s="5"/>
      <c r="N998" s="5"/>
      <c r="O998" s="5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  <c r="AA998" s="122"/>
    </row>
    <row r="999" spans="12:27" s="2" customFormat="1" ht="16" customHeight="1">
      <c r="L999" s="5"/>
      <c r="M999" s="5"/>
      <c r="N999" s="5"/>
      <c r="O999" s="5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  <c r="AA999" s="122"/>
    </row>
    <row r="1000" spans="12:27" s="2" customFormat="1" ht="16" customHeight="1">
      <c r="L1000" s="5"/>
      <c r="M1000" s="5"/>
      <c r="N1000" s="5"/>
      <c r="O1000" s="5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  <c r="AA1000" s="122"/>
    </row>
    <row r="1001" spans="12:27" s="2" customFormat="1" ht="16" customHeight="1">
      <c r="L1001" s="5"/>
      <c r="M1001" s="5"/>
      <c r="N1001" s="5"/>
      <c r="O1001" s="5"/>
      <c r="P1001" s="122"/>
      <c r="Q1001" s="122"/>
      <c r="R1001" s="122"/>
      <c r="S1001" s="122"/>
      <c r="T1001" s="122"/>
      <c r="U1001" s="122"/>
      <c r="V1001" s="122"/>
      <c r="W1001" s="122"/>
      <c r="X1001" s="122"/>
      <c r="Y1001" s="122"/>
      <c r="Z1001" s="122"/>
      <c r="AA1001" s="122"/>
    </row>
    <row r="1002" spans="12:27" s="2" customFormat="1" ht="16" customHeight="1">
      <c r="L1002" s="5"/>
      <c r="M1002" s="5"/>
      <c r="N1002" s="5"/>
      <c r="O1002" s="5"/>
      <c r="P1002" s="122"/>
      <c r="Q1002" s="122"/>
      <c r="R1002" s="122"/>
      <c r="S1002" s="122"/>
      <c r="T1002" s="122"/>
      <c r="U1002" s="122"/>
      <c r="V1002" s="122"/>
      <c r="W1002" s="122"/>
      <c r="X1002" s="122"/>
      <c r="Y1002" s="122"/>
      <c r="Z1002" s="122"/>
      <c r="AA1002" s="122"/>
    </row>
    <row r="1003" spans="12:27" s="2" customFormat="1" ht="16" customHeight="1">
      <c r="L1003" s="5"/>
      <c r="M1003" s="5"/>
      <c r="N1003" s="5"/>
      <c r="O1003" s="5"/>
      <c r="P1003" s="122"/>
      <c r="Q1003" s="122"/>
      <c r="R1003" s="122"/>
      <c r="S1003" s="122"/>
      <c r="T1003" s="122"/>
      <c r="U1003" s="122"/>
      <c r="V1003" s="122"/>
      <c r="W1003" s="122"/>
      <c r="X1003" s="122"/>
      <c r="Y1003" s="122"/>
      <c r="Z1003" s="122"/>
      <c r="AA1003" s="122"/>
    </row>
    <row r="1004" spans="12:27" s="2" customFormat="1" ht="16" customHeight="1">
      <c r="L1004" s="5"/>
      <c r="M1004" s="5"/>
      <c r="N1004" s="5"/>
      <c r="O1004" s="5"/>
      <c r="P1004" s="122"/>
      <c r="Q1004" s="122"/>
      <c r="R1004" s="122"/>
      <c r="S1004" s="122"/>
      <c r="T1004" s="122"/>
      <c r="U1004" s="122"/>
      <c r="V1004" s="122"/>
      <c r="W1004" s="122"/>
      <c r="X1004" s="122"/>
      <c r="Y1004" s="122"/>
      <c r="Z1004" s="122"/>
      <c r="AA1004" s="122"/>
    </row>
    <row r="1005" spans="12:27" s="2" customFormat="1" ht="16" customHeight="1">
      <c r="L1005" s="5"/>
      <c r="M1005" s="5"/>
      <c r="N1005" s="5"/>
      <c r="O1005" s="5"/>
      <c r="P1005" s="122"/>
      <c r="Q1005" s="122"/>
      <c r="R1005" s="122"/>
      <c r="S1005" s="122"/>
      <c r="T1005" s="122"/>
      <c r="U1005" s="122"/>
      <c r="V1005" s="122"/>
      <c r="W1005" s="122"/>
      <c r="X1005" s="122"/>
      <c r="Y1005" s="122"/>
      <c r="Z1005" s="122"/>
      <c r="AA1005" s="122"/>
    </row>
    <row r="1006" spans="12:27" s="2" customFormat="1" ht="16" customHeight="1">
      <c r="L1006" s="5"/>
      <c r="M1006" s="5"/>
      <c r="N1006" s="5"/>
      <c r="O1006" s="5"/>
      <c r="P1006" s="122"/>
      <c r="Q1006" s="122"/>
      <c r="R1006" s="122"/>
      <c r="S1006" s="122"/>
      <c r="T1006" s="122"/>
      <c r="U1006" s="122"/>
      <c r="V1006" s="122"/>
      <c r="W1006" s="122"/>
      <c r="X1006" s="122"/>
      <c r="Y1006" s="122"/>
      <c r="Z1006" s="122"/>
      <c r="AA1006" s="122"/>
    </row>
    <row r="1007" spans="12:27" s="2" customFormat="1" ht="16" customHeight="1">
      <c r="L1007" s="5"/>
      <c r="M1007" s="5"/>
      <c r="N1007" s="5"/>
      <c r="O1007" s="5"/>
      <c r="P1007" s="122"/>
      <c r="Q1007" s="122"/>
      <c r="R1007" s="122"/>
      <c r="S1007" s="122"/>
      <c r="T1007" s="122"/>
      <c r="U1007" s="122"/>
      <c r="V1007" s="122"/>
      <c r="W1007" s="122"/>
      <c r="X1007" s="122"/>
      <c r="Y1007" s="122"/>
      <c r="Z1007" s="122"/>
      <c r="AA1007" s="122"/>
    </row>
    <row r="1008" spans="12:27" s="2" customFormat="1" ht="16" customHeight="1">
      <c r="L1008" s="5"/>
      <c r="M1008" s="5"/>
      <c r="N1008" s="5"/>
      <c r="O1008" s="5"/>
      <c r="P1008" s="122"/>
      <c r="Q1008" s="122"/>
      <c r="R1008" s="122"/>
      <c r="S1008" s="122"/>
      <c r="T1008" s="122"/>
      <c r="U1008" s="122"/>
      <c r="V1008" s="122"/>
      <c r="W1008" s="122"/>
      <c r="X1008" s="122"/>
      <c r="Y1008" s="122"/>
      <c r="Z1008" s="122"/>
      <c r="AA1008" s="122"/>
    </row>
    <row r="1009" spans="12:27" s="2" customFormat="1" ht="16" customHeight="1">
      <c r="L1009" s="5"/>
      <c r="M1009" s="5"/>
      <c r="N1009" s="5"/>
      <c r="O1009" s="5"/>
      <c r="P1009" s="122"/>
      <c r="Q1009" s="122"/>
      <c r="R1009" s="122"/>
      <c r="S1009" s="122"/>
      <c r="T1009" s="122"/>
      <c r="U1009" s="122"/>
      <c r="V1009" s="122"/>
      <c r="W1009" s="122"/>
      <c r="X1009" s="122"/>
      <c r="Y1009" s="122"/>
      <c r="Z1009" s="122"/>
      <c r="AA1009" s="122"/>
    </row>
    <row r="1010" spans="12:27" s="2" customFormat="1" ht="16" customHeight="1">
      <c r="L1010" s="5"/>
      <c r="M1010" s="5"/>
      <c r="N1010" s="5"/>
      <c r="O1010" s="5"/>
      <c r="P1010" s="122"/>
      <c r="Q1010" s="122"/>
      <c r="R1010" s="122"/>
      <c r="S1010" s="122"/>
      <c r="T1010" s="122"/>
      <c r="U1010" s="122"/>
      <c r="V1010" s="122"/>
      <c r="W1010" s="122"/>
      <c r="X1010" s="122"/>
      <c r="Y1010" s="122"/>
      <c r="Z1010" s="122"/>
      <c r="AA1010" s="122"/>
    </row>
    <row r="1011" spans="12:27" s="2" customFormat="1" ht="16" customHeight="1">
      <c r="L1011" s="5"/>
      <c r="M1011" s="5"/>
      <c r="N1011" s="5"/>
      <c r="O1011" s="5"/>
      <c r="P1011" s="122"/>
      <c r="Q1011" s="122"/>
      <c r="R1011" s="122"/>
      <c r="S1011" s="122"/>
      <c r="T1011" s="122"/>
      <c r="U1011" s="122"/>
      <c r="V1011" s="122"/>
      <c r="W1011" s="122"/>
      <c r="X1011" s="122"/>
      <c r="Y1011" s="122"/>
      <c r="Z1011" s="122"/>
      <c r="AA1011" s="122"/>
    </row>
    <row r="1012" spans="12:27" s="2" customFormat="1" ht="16" customHeight="1">
      <c r="L1012" s="5"/>
      <c r="M1012" s="5"/>
      <c r="N1012" s="5"/>
      <c r="O1012" s="5"/>
      <c r="P1012" s="122"/>
      <c r="Q1012" s="122"/>
      <c r="R1012" s="122"/>
      <c r="S1012" s="122"/>
      <c r="T1012" s="122"/>
      <c r="U1012" s="122"/>
      <c r="V1012" s="122"/>
      <c r="W1012" s="122"/>
      <c r="X1012" s="122"/>
      <c r="Y1012" s="122"/>
      <c r="Z1012" s="122"/>
      <c r="AA1012" s="122"/>
    </row>
    <row r="1013" spans="12:27" s="2" customFormat="1" ht="16" customHeight="1">
      <c r="L1013" s="5"/>
      <c r="M1013" s="5"/>
      <c r="N1013" s="5"/>
      <c r="O1013" s="5"/>
      <c r="P1013" s="122"/>
      <c r="Q1013" s="122"/>
      <c r="R1013" s="122"/>
      <c r="S1013" s="122"/>
      <c r="T1013" s="122"/>
      <c r="U1013" s="122"/>
      <c r="V1013" s="122"/>
      <c r="W1013" s="122"/>
      <c r="X1013" s="122"/>
      <c r="Y1013" s="122"/>
      <c r="Z1013" s="122"/>
      <c r="AA1013" s="122"/>
    </row>
    <row r="1014" spans="12:27" s="2" customFormat="1" ht="16" customHeight="1">
      <c r="L1014" s="5"/>
      <c r="M1014" s="5"/>
      <c r="N1014" s="5"/>
      <c r="O1014" s="5"/>
      <c r="P1014" s="122"/>
      <c r="Q1014" s="122"/>
      <c r="R1014" s="122"/>
      <c r="S1014" s="122"/>
      <c r="T1014" s="122"/>
      <c r="U1014" s="122"/>
      <c r="V1014" s="122"/>
      <c r="W1014" s="122"/>
      <c r="X1014" s="122"/>
      <c r="Y1014" s="122"/>
      <c r="Z1014" s="122"/>
      <c r="AA1014" s="122"/>
    </row>
    <row r="1015" spans="12:27" s="2" customFormat="1" ht="16" customHeight="1">
      <c r="L1015" s="5"/>
      <c r="M1015" s="5"/>
      <c r="N1015" s="5"/>
      <c r="O1015" s="5"/>
      <c r="P1015" s="122"/>
      <c r="Q1015" s="122"/>
      <c r="R1015" s="122"/>
      <c r="S1015" s="122"/>
      <c r="T1015" s="122"/>
      <c r="U1015" s="122"/>
      <c r="V1015" s="122"/>
      <c r="W1015" s="122"/>
      <c r="X1015" s="122"/>
      <c r="Y1015" s="122"/>
      <c r="Z1015" s="122"/>
      <c r="AA1015" s="122"/>
    </row>
    <row r="1016" spans="12:27" s="2" customFormat="1" ht="16" customHeight="1">
      <c r="L1016" s="5"/>
      <c r="M1016" s="5"/>
      <c r="N1016" s="5"/>
      <c r="O1016" s="5"/>
      <c r="P1016" s="122"/>
      <c r="Q1016" s="122"/>
      <c r="R1016" s="122"/>
      <c r="S1016" s="122"/>
      <c r="T1016" s="122"/>
      <c r="U1016" s="122"/>
      <c r="V1016" s="122"/>
      <c r="W1016" s="122"/>
      <c r="X1016" s="122"/>
      <c r="Y1016" s="122"/>
      <c r="Z1016" s="122"/>
      <c r="AA1016" s="122"/>
    </row>
    <row r="1017" spans="12:27" s="2" customFormat="1" ht="16" customHeight="1">
      <c r="L1017" s="5"/>
      <c r="M1017" s="5"/>
      <c r="N1017" s="5"/>
      <c r="O1017" s="5"/>
      <c r="P1017" s="122"/>
      <c r="Q1017" s="122"/>
      <c r="R1017" s="122"/>
      <c r="S1017" s="122"/>
      <c r="T1017" s="122"/>
      <c r="U1017" s="122"/>
      <c r="V1017" s="122"/>
      <c r="W1017" s="122"/>
      <c r="X1017" s="122"/>
      <c r="Y1017" s="122"/>
      <c r="Z1017" s="122"/>
      <c r="AA1017" s="122"/>
    </row>
    <row r="1018" spans="12:27" s="2" customFormat="1" ht="16" customHeight="1">
      <c r="L1018" s="5"/>
      <c r="M1018" s="5"/>
      <c r="N1018" s="5"/>
      <c r="O1018" s="5"/>
      <c r="P1018" s="122"/>
      <c r="Q1018" s="122"/>
      <c r="R1018" s="122"/>
      <c r="S1018" s="122"/>
      <c r="T1018" s="122"/>
      <c r="U1018" s="122"/>
      <c r="V1018" s="122"/>
      <c r="W1018" s="122"/>
      <c r="X1018" s="122"/>
      <c r="Y1018" s="122"/>
      <c r="Z1018" s="122"/>
      <c r="AA1018" s="122"/>
    </row>
    <row r="1019" spans="12:27" s="2" customFormat="1" ht="16" customHeight="1">
      <c r="L1019" s="5"/>
      <c r="M1019" s="5"/>
      <c r="N1019" s="5"/>
      <c r="O1019" s="5"/>
      <c r="P1019" s="122"/>
      <c r="Q1019" s="122"/>
      <c r="R1019" s="122"/>
      <c r="S1019" s="122"/>
      <c r="T1019" s="122"/>
      <c r="U1019" s="122"/>
      <c r="V1019" s="122"/>
      <c r="W1019" s="122"/>
      <c r="X1019" s="122"/>
      <c r="Y1019" s="122"/>
      <c r="Z1019" s="122"/>
      <c r="AA1019" s="122"/>
    </row>
    <row r="1020" spans="12:27" s="2" customFormat="1" ht="16" customHeight="1">
      <c r="L1020" s="5"/>
      <c r="M1020" s="5"/>
      <c r="N1020" s="5"/>
      <c r="O1020" s="5"/>
      <c r="P1020" s="122"/>
      <c r="Q1020" s="122"/>
      <c r="R1020" s="122"/>
      <c r="S1020" s="122"/>
      <c r="T1020" s="122"/>
      <c r="U1020" s="122"/>
      <c r="V1020" s="122"/>
      <c r="W1020" s="122"/>
      <c r="X1020" s="122"/>
      <c r="Y1020" s="122"/>
      <c r="Z1020" s="122"/>
      <c r="AA1020" s="122"/>
    </row>
    <row r="1021" spans="12:27" s="2" customFormat="1" ht="16" customHeight="1">
      <c r="L1021" s="5"/>
      <c r="M1021" s="5"/>
      <c r="N1021" s="5"/>
      <c r="O1021" s="5"/>
      <c r="P1021" s="122"/>
      <c r="Q1021" s="122"/>
      <c r="R1021" s="122"/>
      <c r="S1021" s="122"/>
      <c r="T1021" s="122"/>
      <c r="U1021" s="122"/>
      <c r="V1021" s="122"/>
      <c r="W1021" s="122"/>
      <c r="X1021" s="122"/>
      <c r="Y1021" s="122"/>
      <c r="Z1021" s="122"/>
      <c r="AA1021" s="122"/>
    </row>
    <row r="1022" spans="12:27" s="2" customFormat="1" ht="16" customHeight="1">
      <c r="L1022" s="5"/>
      <c r="M1022" s="5"/>
      <c r="N1022" s="5"/>
      <c r="O1022" s="5"/>
      <c r="P1022" s="122"/>
      <c r="Q1022" s="122"/>
      <c r="R1022" s="122"/>
      <c r="S1022" s="122"/>
      <c r="T1022" s="122"/>
      <c r="U1022" s="122"/>
      <c r="V1022" s="122"/>
      <c r="W1022" s="122"/>
      <c r="X1022" s="122"/>
      <c r="Y1022" s="122"/>
      <c r="Z1022" s="122"/>
      <c r="AA1022" s="122"/>
    </row>
    <row r="1023" spans="12:27" s="2" customFormat="1" ht="16" customHeight="1">
      <c r="L1023" s="5"/>
      <c r="M1023" s="5"/>
      <c r="N1023" s="5"/>
      <c r="O1023" s="5"/>
      <c r="P1023" s="122"/>
      <c r="Q1023" s="122"/>
      <c r="R1023" s="122"/>
      <c r="S1023" s="122"/>
      <c r="T1023" s="122"/>
      <c r="U1023" s="122"/>
      <c r="V1023" s="122"/>
      <c r="W1023" s="122"/>
      <c r="X1023" s="122"/>
      <c r="Y1023" s="122"/>
      <c r="Z1023" s="122"/>
      <c r="AA1023" s="122"/>
    </row>
    <row r="1024" spans="12:27" s="2" customFormat="1" ht="16" customHeight="1">
      <c r="L1024" s="5"/>
      <c r="M1024" s="5"/>
      <c r="N1024" s="5"/>
      <c r="O1024" s="5"/>
      <c r="P1024" s="122"/>
      <c r="Q1024" s="122"/>
      <c r="R1024" s="122"/>
      <c r="S1024" s="122"/>
      <c r="T1024" s="122"/>
      <c r="U1024" s="122"/>
      <c r="V1024" s="122"/>
      <c r="W1024" s="122"/>
      <c r="X1024" s="122"/>
      <c r="Y1024" s="122"/>
      <c r="Z1024" s="122"/>
      <c r="AA1024" s="122"/>
    </row>
    <row r="1025" spans="12:27" s="2" customFormat="1" ht="16" customHeight="1">
      <c r="L1025" s="5"/>
      <c r="M1025" s="5"/>
      <c r="N1025" s="5"/>
      <c r="O1025" s="5"/>
      <c r="P1025" s="122"/>
      <c r="Q1025" s="122"/>
      <c r="R1025" s="122"/>
      <c r="S1025" s="122"/>
      <c r="T1025" s="122"/>
      <c r="U1025" s="122"/>
      <c r="V1025" s="122"/>
      <c r="W1025" s="122"/>
      <c r="X1025" s="122"/>
      <c r="Y1025" s="122"/>
      <c r="Z1025" s="122"/>
      <c r="AA1025" s="122"/>
    </row>
    <row r="1026" spans="12:27" s="2" customFormat="1" ht="16" customHeight="1">
      <c r="L1026" s="5"/>
      <c r="M1026" s="5"/>
      <c r="N1026" s="5"/>
      <c r="O1026" s="5"/>
      <c r="P1026" s="122"/>
      <c r="Q1026" s="122"/>
      <c r="R1026" s="122"/>
      <c r="S1026" s="122"/>
      <c r="T1026" s="122"/>
      <c r="U1026" s="122"/>
      <c r="V1026" s="122"/>
      <c r="W1026" s="122"/>
      <c r="X1026" s="122"/>
      <c r="Y1026" s="122"/>
      <c r="Z1026" s="122"/>
      <c r="AA1026" s="122"/>
    </row>
    <row r="1027" spans="12:27" s="2" customFormat="1" ht="16" customHeight="1">
      <c r="L1027" s="5"/>
      <c r="M1027" s="5"/>
      <c r="N1027" s="5"/>
      <c r="O1027" s="5"/>
      <c r="P1027" s="122"/>
      <c r="Q1027" s="122"/>
      <c r="R1027" s="122"/>
      <c r="S1027" s="122"/>
      <c r="T1027" s="122"/>
      <c r="U1027" s="122"/>
      <c r="V1027" s="122"/>
      <c r="W1027" s="122"/>
      <c r="X1027" s="122"/>
      <c r="Y1027" s="122"/>
      <c r="Z1027" s="122"/>
      <c r="AA1027" s="122"/>
    </row>
    <row r="1028" spans="12:27" s="2" customFormat="1" ht="16" customHeight="1">
      <c r="L1028" s="5"/>
      <c r="M1028" s="5"/>
      <c r="N1028" s="5"/>
      <c r="O1028" s="5"/>
      <c r="P1028" s="122"/>
      <c r="Q1028" s="122"/>
      <c r="R1028" s="122"/>
      <c r="S1028" s="122"/>
      <c r="T1028" s="122"/>
      <c r="U1028" s="122"/>
      <c r="V1028" s="122"/>
      <c r="W1028" s="122"/>
      <c r="X1028" s="122"/>
      <c r="Y1028" s="122"/>
      <c r="Z1028" s="122"/>
      <c r="AA1028" s="122"/>
    </row>
    <row r="1029" spans="12:27" s="2" customFormat="1" ht="16" customHeight="1">
      <c r="L1029" s="5"/>
      <c r="M1029" s="5"/>
      <c r="N1029" s="5"/>
      <c r="O1029" s="5"/>
      <c r="P1029" s="122"/>
      <c r="Q1029" s="122"/>
      <c r="R1029" s="122"/>
      <c r="S1029" s="122"/>
      <c r="T1029" s="122"/>
      <c r="U1029" s="122"/>
      <c r="V1029" s="122"/>
      <c r="W1029" s="122"/>
      <c r="X1029" s="122"/>
      <c r="Y1029" s="122"/>
      <c r="Z1029" s="122"/>
      <c r="AA1029" s="122"/>
    </row>
    <row r="1030" spans="12:27" s="2" customFormat="1" ht="16" customHeight="1">
      <c r="L1030" s="5"/>
      <c r="M1030" s="5"/>
      <c r="N1030" s="5"/>
      <c r="O1030" s="5"/>
      <c r="P1030" s="122"/>
      <c r="Q1030" s="122"/>
      <c r="R1030" s="122"/>
      <c r="S1030" s="122"/>
      <c r="T1030" s="122"/>
      <c r="U1030" s="122"/>
      <c r="V1030" s="122"/>
      <c r="W1030" s="122"/>
      <c r="X1030" s="122"/>
      <c r="Y1030" s="122"/>
      <c r="Z1030" s="122"/>
      <c r="AA1030" s="122"/>
    </row>
    <row r="1031" spans="12:27" s="2" customFormat="1" ht="16" customHeight="1">
      <c r="L1031" s="5"/>
      <c r="M1031" s="5"/>
      <c r="N1031" s="5"/>
      <c r="O1031" s="5"/>
      <c r="P1031" s="122"/>
      <c r="Q1031" s="122"/>
      <c r="R1031" s="122"/>
      <c r="S1031" s="122"/>
      <c r="T1031" s="122"/>
      <c r="U1031" s="122"/>
      <c r="V1031" s="122"/>
      <c r="W1031" s="122"/>
      <c r="X1031" s="122"/>
      <c r="Y1031" s="122"/>
      <c r="Z1031" s="122"/>
      <c r="AA1031" s="122"/>
    </row>
    <row r="1032" spans="12:27" s="2" customFormat="1" ht="16" customHeight="1">
      <c r="L1032" s="5"/>
      <c r="M1032" s="5"/>
      <c r="N1032" s="5"/>
      <c r="O1032" s="5"/>
      <c r="P1032" s="122"/>
      <c r="Q1032" s="122"/>
      <c r="R1032" s="122"/>
      <c r="S1032" s="122"/>
      <c r="T1032" s="122"/>
      <c r="U1032" s="122"/>
      <c r="V1032" s="122"/>
      <c r="W1032" s="122"/>
      <c r="X1032" s="122"/>
      <c r="Y1032" s="122"/>
      <c r="Z1032" s="122"/>
      <c r="AA1032" s="122"/>
    </row>
    <row r="1033" spans="12:27" s="2" customFormat="1" ht="16" customHeight="1">
      <c r="L1033" s="5"/>
      <c r="M1033" s="5"/>
      <c r="N1033" s="5"/>
      <c r="O1033" s="5"/>
      <c r="P1033" s="122"/>
      <c r="Q1033" s="122"/>
      <c r="R1033" s="122"/>
      <c r="S1033" s="122"/>
      <c r="T1033" s="122"/>
      <c r="U1033" s="122"/>
      <c r="V1033" s="122"/>
      <c r="W1033" s="122"/>
      <c r="X1033" s="122"/>
      <c r="Y1033" s="122"/>
      <c r="Z1033" s="122"/>
      <c r="AA1033" s="122"/>
    </row>
    <row r="1034" spans="12:27" s="2" customFormat="1" ht="16" customHeight="1">
      <c r="L1034" s="5"/>
      <c r="M1034" s="5"/>
      <c r="N1034" s="5"/>
      <c r="O1034" s="5"/>
      <c r="P1034" s="122"/>
      <c r="Q1034" s="122"/>
      <c r="R1034" s="122"/>
      <c r="S1034" s="122"/>
      <c r="T1034" s="122"/>
      <c r="U1034" s="122"/>
      <c r="V1034" s="122"/>
      <c r="W1034" s="122"/>
      <c r="X1034" s="122"/>
      <c r="Y1034" s="122"/>
      <c r="Z1034" s="122"/>
      <c r="AA1034" s="122"/>
    </row>
    <row r="1035" spans="12:27" s="2" customFormat="1" ht="16" customHeight="1">
      <c r="L1035" s="5"/>
      <c r="M1035" s="5"/>
      <c r="N1035" s="5"/>
      <c r="O1035" s="5"/>
      <c r="P1035" s="122"/>
      <c r="Q1035" s="122"/>
      <c r="R1035" s="122"/>
      <c r="S1035" s="122"/>
      <c r="T1035" s="122"/>
      <c r="U1035" s="122"/>
      <c r="V1035" s="122"/>
      <c r="W1035" s="122"/>
      <c r="X1035" s="122"/>
      <c r="Y1035" s="122"/>
      <c r="Z1035" s="122"/>
      <c r="AA1035" s="122"/>
    </row>
    <row r="1036" spans="12:27" s="2" customFormat="1" ht="16" customHeight="1">
      <c r="L1036" s="5"/>
      <c r="M1036" s="5"/>
      <c r="N1036" s="5"/>
      <c r="O1036" s="5"/>
      <c r="P1036" s="122"/>
      <c r="Q1036" s="122"/>
      <c r="R1036" s="122"/>
      <c r="S1036" s="122"/>
      <c r="T1036" s="122"/>
      <c r="U1036" s="122"/>
      <c r="V1036" s="122"/>
      <c r="W1036" s="122"/>
      <c r="X1036" s="122"/>
      <c r="Y1036" s="122"/>
      <c r="Z1036" s="122"/>
      <c r="AA1036" s="122"/>
    </row>
    <row r="1037" spans="12:27" s="2" customFormat="1" ht="16" customHeight="1">
      <c r="L1037" s="5"/>
      <c r="M1037" s="5"/>
      <c r="N1037" s="5"/>
      <c r="O1037" s="5"/>
      <c r="P1037" s="122"/>
      <c r="Q1037" s="122"/>
      <c r="R1037" s="122"/>
      <c r="S1037" s="122"/>
      <c r="T1037" s="122"/>
      <c r="U1037" s="122"/>
      <c r="V1037" s="122"/>
      <c r="W1037" s="122"/>
      <c r="X1037" s="122"/>
      <c r="Y1037" s="122"/>
      <c r="Z1037" s="122"/>
      <c r="AA1037" s="122"/>
    </row>
    <row r="1038" spans="12:27" s="2" customFormat="1" ht="16" customHeight="1">
      <c r="L1038" s="5"/>
      <c r="M1038" s="5"/>
      <c r="N1038" s="5"/>
      <c r="O1038" s="5"/>
      <c r="P1038" s="122"/>
      <c r="Q1038" s="122"/>
      <c r="R1038" s="122"/>
      <c r="S1038" s="122"/>
      <c r="T1038" s="122"/>
      <c r="U1038" s="122"/>
      <c r="V1038" s="122"/>
      <c r="W1038" s="122"/>
      <c r="X1038" s="122"/>
      <c r="Y1038" s="122"/>
      <c r="Z1038" s="122"/>
      <c r="AA1038" s="122"/>
    </row>
    <row r="1039" spans="12:27" s="2" customFormat="1" ht="16" customHeight="1">
      <c r="L1039" s="5"/>
      <c r="M1039" s="5"/>
      <c r="N1039" s="5"/>
      <c r="O1039" s="5"/>
      <c r="P1039" s="122"/>
      <c r="Q1039" s="122"/>
      <c r="R1039" s="122"/>
      <c r="S1039" s="122"/>
      <c r="T1039" s="122"/>
      <c r="U1039" s="122"/>
      <c r="V1039" s="122"/>
      <c r="W1039" s="122"/>
      <c r="X1039" s="122"/>
      <c r="Y1039" s="122"/>
      <c r="Z1039" s="122"/>
      <c r="AA1039" s="122"/>
    </row>
    <row r="1040" spans="12:27" s="2" customFormat="1" ht="16" customHeight="1">
      <c r="L1040" s="5"/>
      <c r="M1040" s="5"/>
      <c r="N1040" s="5"/>
      <c r="O1040" s="5"/>
      <c r="P1040" s="122"/>
      <c r="Q1040" s="122"/>
      <c r="R1040" s="122"/>
      <c r="S1040" s="122"/>
      <c r="T1040" s="122"/>
      <c r="U1040" s="122"/>
      <c r="V1040" s="122"/>
      <c r="W1040" s="122"/>
      <c r="X1040" s="122"/>
      <c r="Y1040" s="122"/>
      <c r="Z1040" s="122"/>
      <c r="AA1040" s="122"/>
    </row>
    <row r="1041" spans="12:27" s="2" customFormat="1" ht="16" customHeight="1">
      <c r="L1041" s="5"/>
      <c r="M1041" s="5"/>
      <c r="N1041" s="5"/>
      <c r="O1041" s="5"/>
      <c r="P1041" s="122"/>
      <c r="Q1041" s="122"/>
      <c r="R1041" s="122"/>
      <c r="S1041" s="122"/>
      <c r="T1041" s="122"/>
      <c r="U1041" s="122"/>
      <c r="V1041" s="122"/>
      <c r="W1041" s="122"/>
      <c r="X1041" s="122"/>
      <c r="Y1041" s="122"/>
      <c r="Z1041" s="122"/>
      <c r="AA1041" s="122"/>
    </row>
    <row r="1042" spans="12:27" s="2" customFormat="1" ht="16" customHeight="1">
      <c r="L1042" s="5"/>
      <c r="M1042" s="5"/>
      <c r="N1042" s="5"/>
      <c r="O1042" s="5"/>
      <c r="P1042" s="122"/>
      <c r="Q1042" s="122"/>
      <c r="R1042" s="122"/>
      <c r="S1042" s="122"/>
      <c r="T1042" s="122"/>
      <c r="U1042" s="122"/>
      <c r="V1042" s="122"/>
      <c r="W1042" s="122"/>
      <c r="X1042" s="122"/>
      <c r="Y1042" s="122"/>
      <c r="Z1042" s="122"/>
      <c r="AA1042" s="122"/>
    </row>
    <row r="1043" spans="12:27" s="2" customFormat="1" ht="16" customHeight="1">
      <c r="L1043" s="5"/>
      <c r="M1043" s="5"/>
      <c r="N1043" s="5"/>
      <c r="O1043" s="5"/>
      <c r="P1043" s="122"/>
      <c r="Q1043" s="122"/>
      <c r="R1043" s="122"/>
      <c r="S1043" s="122"/>
      <c r="T1043" s="122"/>
      <c r="U1043" s="122"/>
      <c r="V1043" s="122"/>
      <c r="W1043" s="122"/>
      <c r="X1043" s="122"/>
      <c r="Y1043" s="122"/>
      <c r="Z1043" s="122"/>
      <c r="AA1043" s="122"/>
    </row>
    <row r="1044" spans="12:27" s="2" customFormat="1" ht="16" customHeight="1">
      <c r="L1044" s="5"/>
      <c r="M1044" s="5"/>
      <c r="N1044" s="5"/>
      <c r="O1044" s="5"/>
      <c r="P1044" s="122"/>
      <c r="Q1044" s="122"/>
      <c r="R1044" s="122"/>
      <c r="S1044" s="122"/>
      <c r="T1044" s="122"/>
      <c r="U1044" s="122"/>
      <c r="V1044" s="122"/>
      <c r="W1044" s="122"/>
      <c r="X1044" s="122"/>
      <c r="Y1044" s="122"/>
      <c r="Z1044" s="122"/>
      <c r="AA1044" s="122"/>
    </row>
    <row r="1045" spans="12:27" s="2" customFormat="1" ht="16" customHeight="1">
      <c r="L1045" s="5"/>
      <c r="M1045" s="5"/>
      <c r="N1045" s="5"/>
      <c r="O1045" s="5"/>
      <c r="P1045" s="122"/>
      <c r="Q1045" s="122"/>
      <c r="R1045" s="122"/>
      <c r="S1045" s="122"/>
      <c r="T1045" s="122"/>
      <c r="U1045" s="122"/>
      <c r="V1045" s="122"/>
      <c r="W1045" s="122"/>
      <c r="X1045" s="122"/>
      <c r="Y1045" s="122"/>
      <c r="Z1045" s="122"/>
      <c r="AA1045" s="122"/>
    </row>
    <row r="1046" spans="12:27" s="2" customFormat="1" ht="16" customHeight="1">
      <c r="L1046" s="5"/>
      <c r="M1046" s="5"/>
      <c r="N1046" s="5"/>
      <c r="O1046" s="5"/>
      <c r="P1046" s="122"/>
      <c r="Q1046" s="122"/>
      <c r="R1046" s="122"/>
      <c r="S1046" s="122"/>
      <c r="T1046" s="122"/>
      <c r="U1046" s="122"/>
      <c r="V1046" s="122"/>
      <c r="W1046" s="122"/>
      <c r="X1046" s="122"/>
      <c r="Y1046" s="122"/>
      <c r="Z1046" s="122"/>
      <c r="AA1046" s="122"/>
    </row>
    <row r="1047" spans="12:27" s="2" customFormat="1" ht="16" customHeight="1">
      <c r="L1047" s="5"/>
      <c r="M1047" s="5"/>
      <c r="N1047" s="5"/>
      <c r="O1047" s="5"/>
      <c r="P1047" s="122"/>
      <c r="Q1047" s="122"/>
      <c r="R1047" s="122"/>
      <c r="S1047" s="122"/>
      <c r="T1047" s="122"/>
      <c r="U1047" s="122"/>
      <c r="V1047" s="122"/>
      <c r="W1047" s="122"/>
      <c r="X1047" s="122"/>
      <c r="Y1047" s="122"/>
      <c r="Z1047" s="122"/>
      <c r="AA1047" s="122"/>
    </row>
    <row r="1048" spans="12:27" s="2" customFormat="1" ht="16" customHeight="1">
      <c r="L1048" s="5"/>
      <c r="M1048" s="5"/>
      <c r="N1048" s="5"/>
      <c r="O1048" s="5"/>
      <c r="P1048" s="122"/>
      <c r="Q1048" s="122"/>
      <c r="R1048" s="122"/>
      <c r="S1048" s="122"/>
      <c r="T1048" s="122"/>
      <c r="U1048" s="122"/>
      <c r="V1048" s="122"/>
      <c r="W1048" s="122"/>
      <c r="X1048" s="122"/>
      <c r="Y1048" s="122"/>
      <c r="Z1048" s="122"/>
      <c r="AA1048" s="122"/>
    </row>
    <row r="1049" spans="12:27" s="2" customFormat="1" ht="16" customHeight="1">
      <c r="L1049" s="5"/>
      <c r="M1049" s="5"/>
      <c r="N1049" s="5"/>
      <c r="O1049" s="5"/>
      <c r="P1049" s="122"/>
      <c r="Q1049" s="122"/>
      <c r="R1049" s="122"/>
      <c r="S1049" s="122"/>
      <c r="T1049" s="122"/>
      <c r="U1049" s="122"/>
      <c r="V1049" s="122"/>
      <c r="W1049" s="122"/>
      <c r="X1049" s="122"/>
      <c r="Y1049" s="122"/>
      <c r="Z1049" s="122"/>
      <c r="AA1049" s="122"/>
    </row>
    <row r="1050" spans="12:27" s="2" customFormat="1" ht="16" customHeight="1">
      <c r="L1050" s="5"/>
      <c r="M1050" s="5"/>
      <c r="N1050" s="5"/>
      <c r="O1050" s="5"/>
      <c r="P1050" s="122"/>
      <c r="Q1050" s="122"/>
      <c r="R1050" s="122"/>
      <c r="S1050" s="122"/>
      <c r="T1050" s="122"/>
      <c r="U1050" s="122"/>
      <c r="V1050" s="122"/>
      <c r="W1050" s="122"/>
      <c r="X1050" s="122"/>
      <c r="Y1050" s="122"/>
      <c r="Z1050" s="122"/>
      <c r="AA1050" s="122"/>
    </row>
    <row r="1051" spans="12:27" s="2" customFormat="1" ht="16" customHeight="1">
      <c r="L1051" s="5"/>
      <c r="M1051" s="5"/>
      <c r="N1051" s="5"/>
      <c r="O1051" s="5"/>
      <c r="P1051" s="122"/>
      <c r="Q1051" s="122"/>
      <c r="R1051" s="122"/>
      <c r="S1051" s="122"/>
      <c r="T1051" s="122"/>
      <c r="U1051" s="122"/>
      <c r="V1051" s="122"/>
      <c r="W1051" s="122"/>
      <c r="X1051" s="122"/>
      <c r="Y1051" s="122"/>
      <c r="Z1051" s="122"/>
      <c r="AA1051" s="122"/>
    </row>
    <row r="1052" spans="12:27" s="2" customFormat="1" ht="16" customHeight="1">
      <c r="L1052" s="5"/>
      <c r="M1052" s="5"/>
      <c r="N1052" s="5"/>
      <c r="O1052" s="5"/>
      <c r="P1052" s="122"/>
      <c r="Q1052" s="122"/>
      <c r="R1052" s="122"/>
      <c r="S1052" s="122"/>
      <c r="T1052" s="122"/>
      <c r="U1052" s="122"/>
      <c r="V1052" s="122"/>
      <c r="W1052" s="122"/>
      <c r="X1052" s="122"/>
      <c r="Y1052" s="122"/>
      <c r="Z1052" s="122"/>
      <c r="AA1052" s="122"/>
    </row>
    <row r="1053" spans="12:27" s="2" customFormat="1" ht="16" customHeight="1">
      <c r="L1053" s="5"/>
      <c r="M1053" s="5"/>
      <c r="N1053" s="5"/>
      <c r="O1053" s="5"/>
      <c r="P1053" s="122"/>
      <c r="Q1053" s="122"/>
      <c r="R1053" s="122"/>
      <c r="S1053" s="122"/>
      <c r="T1053" s="122"/>
      <c r="U1053" s="122"/>
      <c r="V1053" s="122"/>
      <c r="W1053" s="122"/>
      <c r="X1053" s="122"/>
      <c r="Y1053" s="122"/>
      <c r="Z1053" s="122"/>
      <c r="AA1053" s="122"/>
    </row>
    <row r="1054" spans="12:27" s="2" customFormat="1" ht="16" customHeight="1">
      <c r="L1054" s="5"/>
      <c r="M1054" s="5"/>
      <c r="N1054" s="5"/>
      <c r="O1054" s="5"/>
      <c r="P1054" s="122"/>
      <c r="Q1054" s="122"/>
      <c r="R1054" s="122"/>
      <c r="S1054" s="122"/>
      <c r="T1054" s="122"/>
      <c r="U1054" s="122"/>
      <c r="V1054" s="122"/>
      <c r="W1054" s="122"/>
      <c r="X1054" s="122"/>
      <c r="Y1054" s="122"/>
      <c r="Z1054" s="122"/>
      <c r="AA1054" s="122"/>
    </row>
    <row r="1055" spans="12:27" s="2" customFormat="1" ht="16" customHeight="1">
      <c r="L1055" s="5"/>
      <c r="M1055" s="5"/>
      <c r="N1055" s="5"/>
      <c r="O1055" s="5"/>
      <c r="P1055" s="122"/>
      <c r="Q1055" s="122"/>
      <c r="R1055" s="122"/>
      <c r="S1055" s="122"/>
      <c r="T1055" s="122"/>
      <c r="U1055" s="122"/>
      <c r="V1055" s="122"/>
      <c r="W1055" s="122"/>
      <c r="X1055" s="122"/>
      <c r="Y1055" s="122"/>
      <c r="Z1055" s="122"/>
      <c r="AA1055" s="122"/>
    </row>
    <row r="1056" spans="12:27" s="2" customFormat="1" ht="16" customHeight="1">
      <c r="L1056" s="5"/>
      <c r="M1056" s="5"/>
      <c r="N1056" s="5"/>
      <c r="O1056" s="5"/>
      <c r="P1056" s="122"/>
      <c r="Q1056" s="122"/>
      <c r="R1056" s="122"/>
      <c r="S1056" s="122"/>
      <c r="T1056" s="122"/>
      <c r="U1056" s="122"/>
      <c r="V1056" s="122"/>
      <c r="W1056" s="122"/>
      <c r="X1056" s="122"/>
      <c r="Y1056" s="122"/>
      <c r="Z1056" s="122"/>
      <c r="AA1056" s="122"/>
    </row>
    <row r="1057" spans="12:27" s="2" customFormat="1" ht="16" customHeight="1">
      <c r="L1057" s="5"/>
      <c r="M1057" s="5"/>
      <c r="N1057" s="5"/>
      <c r="O1057" s="5"/>
      <c r="P1057" s="122"/>
      <c r="Q1057" s="122"/>
      <c r="R1057" s="122"/>
      <c r="S1057" s="122"/>
      <c r="T1057" s="122"/>
      <c r="U1057" s="122"/>
      <c r="V1057" s="122"/>
      <c r="W1057" s="122"/>
      <c r="X1057" s="122"/>
      <c r="Y1057" s="122"/>
      <c r="Z1057" s="122"/>
      <c r="AA1057" s="122"/>
    </row>
    <row r="1058" spans="12:27" s="2" customFormat="1" ht="16" customHeight="1">
      <c r="L1058" s="5"/>
      <c r="M1058" s="5"/>
      <c r="N1058" s="5"/>
      <c r="O1058" s="5"/>
      <c r="P1058" s="122"/>
      <c r="Q1058" s="122"/>
      <c r="R1058" s="122"/>
      <c r="S1058" s="122"/>
      <c r="T1058" s="122"/>
      <c r="U1058" s="122"/>
      <c r="V1058" s="122"/>
      <c r="W1058" s="122"/>
      <c r="X1058" s="122"/>
      <c r="Y1058" s="122"/>
      <c r="Z1058" s="122"/>
      <c r="AA1058" s="122"/>
    </row>
    <row r="1059" spans="12:27" s="2" customFormat="1" ht="16" customHeight="1">
      <c r="L1059" s="5"/>
      <c r="M1059" s="5"/>
      <c r="N1059" s="5"/>
      <c r="O1059" s="5"/>
      <c r="P1059" s="122"/>
      <c r="Q1059" s="122"/>
      <c r="R1059" s="122"/>
      <c r="S1059" s="122"/>
      <c r="T1059" s="122"/>
      <c r="U1059" s="122"/>
      <c r="V1059" s="122"/>
      <c r="W1059" s="122"/>
      <c r="X1059" s="122"/>
      <c r="Y1059" s="122"/>
      <c r="Z1059" s="122"/>
      <c r="AA1059" s="122"/>
    </row>
    <row r="1060" spans="12:27" s="2" customFormat="1" ht="16" customHeight="1">
      <c r="L1060" s="5"/>
      <c r="M1060" s="5"/>
      <c r="N1060" s="5"/>
      <c r="O1060" s="5"/>
      <c r="P1060" s="122"/>
      <c r="Q1060" s="122"/>
      <c r="R1060" s="122"/>
      <c r="S1060" s="122"/>
      <c r="T1060" s="122"/>
      <c r="U1060" s="122"/>
      <c r="V1060" s="122"/>
      <c r="W1060" s="122"/>
      <c r="X1060" s="122"/>
      <c r="Y1060" s="122"/>
      <c r="Z1060" s="122"/>
      <c r="AA1060" s="122"/>
    </row>
    <row r="1061" spans="12:27" s="2" customFormat="1" ht="16" customHeight="1">
      <c r="L1061" s="5"/>
      <c r="M1061" s="5"/>
      <c r="N1061" s="5"/>
      <c r="O1061" s="5"/>
      <c r="P1061" s="122"/>
      <c r="Q1061" s="122"/>
      <c r="R1061" s="122"/>
      <c r="S1061" s="122"/>
      <c r="T1061" s="122"/>
      <c r="U1061" s="122"/>
      <c r="V1061" s="122"/>
      <c r="W1061" s="122"/>
      <c r="X1061" s="122"/>
      <c r="Y1061" s="122"/>
      <c r="Z1061" s="122"/>
      <c r="AA1061" s="122"/>
    </row>
    <row r="1062" spans="12:27" s="2" customFormat="1" ht="16" customHeight="1">
      <c r="L1062" s="5"/>
      <c r="M1062" s="5"/>
      <c r="N1062" s="5"/>
      <c r="O1062" s="5"/>
      <c r="P1062" s="122"/>
      <c r="Q1062" s="122"/>
      <c r="R1062" s="122"/>
      <c r="S1062" s="122"/>
      <c r="T1062" s="122"/>
      <c r="U1062" s="122"/>
      <c r="V1062" s="122"/>
      <c r="W1062" s="122"/>
      <c r="X1062" s="122"/>
      <c r="Y1062" s="122"/>
      <c r="Z1062" s="122"/>
      <c r="AA1062" s="122"/>
    </row>
    <row r="1063" spans="12:27" s="2" customFormat="1" ht="16" customHeight="1">
      <c r="L1063" s="5"/>
      <c r="M1063" s="5"/>
      <c r="N1063" s="5"/>
      <c r="O1063" s="5"/>
      <c r="P1063" s="122"/>
      <c r="Q1063" s="122"/>
      <c r="R1063" s="122"/>
      <c r="S1063" s="122"/>
      <c r="T1063" s="122"/>
      <c r="U1063" s="122"/>
      <c r="V1063" s="122"/>
      <c r="W1063" s="122"/>
      <c r="X1063" s="122"/>
      <c r="Y1063" s="122"/>
      <c r="Z1063" s="122"/>
      <c r="AA1063" s="122"/>
    </row>
    <row r="1064" spans="12:27" s="2" customFormat="1" ht="16" customHeight="1">
      <c r="L1064" s="5"/>
      <c r="M1064" s="5"/>
      <c r="N1064" s="5"/>
      <c r="O1064" s="5"/>
      <c r="P1064" s="122"/>
      <c r="Q1064" s="122"/>
      <c r="R1064" s="122"/>
      <c r="S1064" s="122"/>
      <c r="T1064" s="122"/>
      <c r="U1064" s="122"/>
      <c r="V1064" s="122"/>
      <c r="W1064" s="122"/>
      <c r="X1064" s="122"/>
      <c r="Y1064" s="122"/>
      <c r="Z1064" s="122"/>
      <c r="AA1064" s="122"/>
    </row>
    <row r="1065" spans="12:27" s="2" customFormat="1" ht="16" customHeight="1">
      <c r="L1065" s="5"/>
      <c r="M1065" s="5"/>
      <c r="N1065" s="5"/>
      <c r="O1065" s="5"/>
      <c r="P1065" s="122"/>
      <c r="Q1065" s="122"/>
      <c r="R1065" s="122"/>
      <c r="S1065" s="122"/>
      <c r="T1065" s="122"/>
      <c r="U1065" s="122"/>
      <c r="V1065" s="122"/>
      <c r="W1065" s="122"/>
      <c r="X1065" s="122"/>
      <c r="Y1065" s="122"/>
      <c r="Z1065" s="122"/>
      <c r="AA1065" s="122"/>
    </row>
    <row r="1066" spans="12:27" s="2" customFormat="1" ht="16" customHeight="1">
      <c r="L1066" s="5"/>
      <c r="M1066" s="5"/>
      <c r="N1066" s="5"/>
      <c r="O1066" s="5"/>
      <c r="P1066" s="122"/>
      <c r="Q1066" s="122"/>
      <c r="R1066" s="122"/>
      <c r="S1066" s="122"/>
      <c r="T1066" s="122"/>
      <c r="U1066" s="122"/>
      <c r="V1066" s="122"/>
      <c r="W1066" s="122"/>
      <c r="X1066" s="122"/>
      <c r="Y1066" s="122"/>
      <c r="Z1066" s="122"/>
      <c r="AA1066" s="122"/>
    </row>
    <row r="1067" spans="12:27" s="2" customFormat="1" ht="16" customHeight="1">
      <c r="L1067" s="5"/>
      <c r="M1067" s="5"/>
      <c r="N1067" s="5"/>
      <c r="O1067" s="5"/>
      <c r="P1067" s="122"/>
      <c r="Q1067" s="122"/>
      <c r="R1067" s="122"/>
      <c r="S1067" s="122"/>
      <c r="T1067" s="122"/>
      <c r="U1067" s="122"/>
      <c r="V1067" s="122"/>
      <c r="W1067" s="122"/>
      <c r="X1067" s="122"/>
      <c r="Y1067" s="122"/>
      <c r="Z1067" s="122"/>
      <c r="AA1067" s="122"/>
    </row>
    <row r="1068" spans="12:27" s="2" customFormat="1" ht="16" customHeight="1">
      <c r="L1068" s="5"/>
      <c r="M1068" s="5"/>
      <c r="N1068" s="5"/>
      <c r="O1068" s="5"/>
      <c r="P1068" s="122"/>
      <c r="Q1068" s="122"/>
      <c r="R1068" s="122"/>
      <c r="S1068" s="122"/>
      <c r="T1068" s="122"/>
      <c r="U1068" s="122"/>
      <c r="V1068" s="122"/>
      <c r="W1068" s="122"/>
      <c r="X1068" s="122"/>
      <c r="Y1068" s="122"/>
      <c r="Z1068" s="122"/>
      <c r="AA1068" s="122"/>
    </row>
    <row r="1069" spans="12:27" s="2" customFormat="1" ht="16" customHeight="1">
      <c r="L1069" s="5"/>
      <c r="M1069" s="5"/>
      <c r="N1069" s="5"/>
      <c r="O1069" s="5"/>
      <c r="P1069" s="122"/>
      <c r="Q1069" s="122"/>
      <c r="R1069" s="122"/>
      <c r="S1069" s="122"/>
      <c r="T1069" s="122"/>
      <c r="U1069" s="122"/>
      <c r="V1069" s="122"/>
      <c r="W1069" s="122"/>
      <c r="X1069" s="122"/>
      <c r="Y1069" s="122"/>
      <c r="Z1069" s="122"/>
      <c r="AA1069" s="122"/>
    </row>
    <row r="1070" spans="12:27" s="2" customFormat="1" ht="16" customHeight="1">
      <c r="L1070" s="5"/>
      <c r="M1070" s="5"/>
      <c r="N1070" s="5"/>
      <c r="O1070" s="5"/>
      <c r="P1070" s="122"/>
      <c r="Q1070" s="122"/>
      <c r="R1070" s="122"/>
      <c r="S1070" s="122"/>
      <c r="T1070" s="122"/>
      <c r="U1070" s="122"/>
      <c r="V1070" s="122"/>
      <c r="W1070" s="122"/>
      <c r="X1070" s="122"/>
      <c r="Y1070" s="122"/>
      <c r="Z1070" s="122"/>
      <c r="AA1070" s="122"/>
    </row>
    <row r="1071" spans="12:27" s="2" customFormat="1" ht="16" customHeight="1">
      <c r="L1071" s="5"/>
      <c r="M1071" s="5"/>
      <c r="N1071" s="5"/>
      <c r="O1071" s="5"/>
      <c r="P1071" s="122"/>
      <c r="Q1071" s="122"/>
      <c r="R1071" s="122"/>
      <c r="S1071" s="122"/>
      <c r="T1071" s="122"/>
      <c r="U1071" s="122"/>
      <c r="V1071" s="122"/>
      <c r="W1071" s="122"/>
      <c r="X1071" s="122"/>
      <c r="Y1071" s="122"/>
      <c r="Z1071" s="122"/>
      <c r="AA1071" s="122"/>
    </row>
    <row r="1072" spans="12:27" s="2" customFormat="1" ht="16" customHeight="1">
      <c r="L1072" s="5"/>
      <c r="M1072" s="5"/>
      <c r="N1072" s="5"/>
      <c r="O1072" s="5"/>
      <c r="P1072" s="122"/>
      <c r="Q1072" s="122"/>
      <c r="R1072" s="122"/>
      <c r="S1072" s="122"/>
      <c r="T1072" s="122"/>
      <c r="U1072" s="122"/>
      <c r="V1072" s="122"/>
      <c r="W1072" s="122"/>
      <c r="X1072" s="122"/>
      <c r="Y1072" s="122"/>
      <c r="Z1072" s="122"/>
      <c r="AA1072" s="122"/>
    </row>
    <row r="1073" spans="12:27" s="2" customFormat="1" ht="16" customHeight="1">
      <c r="L1073" s="5"/>
      <c r="M1073" s="5"/>
      <c r="N1073" s="5"/>
      <c r="O1073" s="5"/>
      <c r="P1073" s="122"/>
      <c r="Q1073" s="122"/>
      <c r="R1073" s="122"/>
      <c r="S1073" s="122"/>
      <c r="T1073" s="122"/>
      <c r="U1073" s="122"/>
      <c r="V1073" s="122"/>
      <c r="W1073" s="122"/>
      <c r="X1073" s="122"/>
      <c r="Y1073" s="122"/>
      <c r="Z1073" s="122"/>
      <c r="AA1073" s="122"/>
    </row>
    <row r="1074" spans="12:27" s="2" customFormat="1" ht="16" customHeight="1">
      <c r="L1074" s="5"/>
      <c r="M1074" s="5"/>
      <c r="N1074" s="5"/>
      <c r="O1074" s="5"/>
      <c r="P1074" s="122"/>
      <c r="Q1074" s="122"/>
      <c r="R1074" s="122"/>
      <c r="S1074" s="122"/>
      <c r="T1074" s="122"/>
      <c r="U1074" s="122"/>
      <c r="V1074" s="122"/>
      <c r="W1074" s="122"/>
      <c r="X1074" s="122"/>
      <c r="Y1074" s="122"/>
      <c r="Z1074" s="122"/>
      <c r="AA1074" s="122"/>
    </row>
    <row r="1075" spans="12:27" s="2" customFormat="1" ht="16" customHeight="1">
      <c r="L1075" s="5"/>
      <c r="M1075" s="5"/>
      <c r="N1075" s="5"/>
      <c r="O1075" s="5"/>
      <c r="P1075" s="122"/>
      <c r="Q1075" s="122"/>
      <c r="R1075" s="122"/>
      <c r="S1075" s="122"/>
      <c r="T1075" s="122"/>
      <c r="U1075" s="122"/>
      <c r="V1075" s="122"/>
      <c r="W1075" s="122"/>
      <c r="X1075" s="122"/>
      <c r="Y1075" s="122"/>
      <c r="Z1075" s="122"/>
      <c r="AA1075" s="122"/>
    </row>
    <row r="1076" spans="12:27" s="2" customFormat="1" ht="16" customHeight="1">
      <c r="L1076" s="5"/>
      <c r="M1076" s="5"/>
      <c r="N1076" s="5"/>
      <c r="O1076" s="5"/>
      <c r="P1076" s="122"/>
      <c r="Q1076" s="122"/>
      <c r="R1076" s="122"/>
      <c r="S1076" s="122"/>
      <c r="T1076" s="122"/>
      <c r="U1076" s="122"/>
      <c r="V1076" s="122"/>
      <c r="W1076" s="122"/>
      <c r="X1076" s="122"/>
      <c r="Y1076" s="122"/>
      <c r="Z1076" s="122"/>
      <c r="AA1076" s="122"/>
    </row>
    <row r="1077" spans="12:27" s="2" customFormat="1" ht="16" customHeight="1">
      <c r="L1077" s="5"/>
      <c r="M1077" s="5"/>
      <c r="N1077" s="5"/>
      <c r="O1077" s="5"/>
      <c r="P1077" s="122"/>
      <c r="Q1077" s="122"/>
      <c r="R1077" s="122"/>
      <c r="S1077" s="122"/>
      <c r="T1077" s="122"/>
      <c r="U1077" s="122"/>
      <c r="V1077" s="122"/>
      <c r="W1077" s="122"/>
      <c r="X1077" s="122"/>
      <c r="Y1077" s="122"/>
      <c r="Z1077" s="122"/>
      <c r="AA1077" s="122"/>
    </row>
    <row r="1078" spans="12:27" s="2" customFormat="1" ht="16" customHeight="1">
      <c r="L1078" s="5"/>
      <c r="M1078" s="5"/>
      <c r="N1078" s="5"/>
      <c r="O1078" s="5"/>
      <c r="P1078" s="122"/>
      <c r="Q1078" s="122"/>
      <c r="R1078" s="122"/>
      <c r="S1078" s="122"/>
      <c r="T1078" s="122"/>
      <c r="U1078" s="122"/>
      <c r="V1078" s="122"/>
      <c r="W1078" s="122"/>
      <c r="X1078" s="122"/>
      <c r="Y1078" s="122"/>
      <c r="Z1078" s="122"/>
      <c r="AA1078" s="122"/>
    </row>
    <row r="1079" spans="12:27" s="2" customFormat="1" ht="16" customHeight="1">
      <c r="L1079" s="5"/>
      <c r="M1079" s="5"/>
      <c r="N1079" s="5"/>
      <c r="O1079" s="5"/>
      <c r="P1079" s="122"/>
      <c r="Q1079" s="122"/>
      <c r="R1079" s="122"/>
      <c r="S1079" s="122"/>
      <c r="T1079" s="122"/>
      <c r="U1079" s="122"/>
      <c r="V1079" s="122"/>
      <c r="W1079" s="122"/>
      <c r="X1079" s="122"/>
      <c r="Y1079" s="122"/>
      <c r="Z1079" s="122"/>
      <c r="AA1079" s="122"/>
    </row>
    <row r="1080" spans="12:27" s="2" customFormat="1" ht="16" customHeight="1">
      <c r="L1080" s="5"/>
      <c r="M1080" s="5"/>
      <c r="N1080" s="5"/>
      <c r="O1080" s="5"/>
      <c r="P1080" s="122"/>
      <c r="Q1080" s="122"/>
      <c r="R1080" s="122"/>
      <c r="S1080" s="122"/>
      <c r="T1080" s="122"/>
      <c r="U1080" s="122"/>
      <c r="V1080" s="122"/>
      <c r="W1080" s="122"/>
      <c r="X1080" s="122"/>
      <c r="Y1080" s="122"/>
      <c r="Z1080" s="122"/>
      <c r="AA1080" s="122"/>
    </row>
    <row r="1081" spans="12:27" s="2" customFormat="1" ht="16" customHeight="1">
      <c r="L1081" s="5"/>
      <c r="M1081" s="5"/>
      <c r="N1081" s="5"/>
      <c r="O1081" s="5"/>
      <c r="P1081" s="122"/>
      <c r="Q1081" s="122"/>
      <c r="R1081" s="122"/>
      <c r="S1081" s="122"/>
      <c r="T1081" s="122"/>
      <c r="U1081" s="122"/>
      <c r="V1081" s="122"/>
      <c r="W1081" s="122"/>
      <c r="X1081" s="122"/>
      <c r="Y1081" s="122"/>
      <c r="Z1081" s="122"/>
      <c r="AA1081" s="122"/>
    </row>
    <row r="1082" spans="12:27" s="2" customFormat="1" ht="16" customHeight="1">
      <c r="L1082" s="5"/>
      <c r="M1082" s="5"/>
      <c r="N1082" s="5"/>
      <c r="O1082" s="5"/>
      <c r="P1082" s="122"/>
      <c r="Q1082" s="122"/>
      <c r="R1082" s="122"/>
      <c r="S1082" s="122"/>
      <c r="T1082" s="122"/>
      <c r="U1082" s="122"/>
      <c r="V1082" s="122"/>
      <c r="W1082" s="122"/>
      <c r="X1082" s="122"/>
      <c r="Y1082" s="122"/>
      <c r="Z1082" s="122"/>
      <c r="AA1082" s="122"/>
    </row>
    <row r="1083" spans="12:27" s="2" customFormat="1" ht="16" customHeight="1">
      <c r="L1083" s="5"/>
      <c r="M1083" s="5"/>
      <c r="N1083" s="5"/>
      <c r="O1083" s="5"/>
      <c r="P1083" s="122"/>
      <c r="Q1083" s="122"/>
      <c r="R1083" s="122"/>
      <c r="S1083" s="122"/>
      <c r="T1083" s="122"/>
      <c r="U1083" s="122"/>
      <c r="V1083" s="122"/>
      <c r="W1083" s="122"/>
      <c r="X1083" s="122"/>
      <c r="Y1083" s="122"/>
      <c r="Z1083" s="122"/>
      <c r="AA1083" s="122"/>
    </row>
    <row r="1084" spans="12:27" s="2" customFormat="1" ht="16" customHeight="1">
      <c r="L1084" s="5"/>
      <c r="M1084" s="5"/>
      <c r="N1084" s="5"/>
      <c r="O1084" s="5"/>
      <c r="P1084" s="122"/>
      <c r="Q1084" s="122"/>
      <c r="R1084" s="122"/>
      <c r="S1084" s="122"/>
      <c r="T1084" s="122"/>
      <c r="U1084" s="122"/>
      <c r="V1084" s="122"/>
      <c r="W1084" s="122"/>
      <c r="X1084" s="122"/>
      <c r="Y1084" s="122"/>
      <c r="Z1084" s="122"/>
      <c r="AA1084" s="122"/>
    </row>
    <row r="1085" spans="12:27" s="2" customFormat="1" ht="16" customHeight="1">
      <c r="L1085" s="5"/>
      <c r="M1085" s="5"/>
      <c r="N1085" s="5"/>
      <c r="O1085" s="5"/>
      <c r="P1085" s="122"/>
      <c r="Q1085" s="122"/>
      <c r="R1085" s="122"/>
      <c r="S1085" s="122"/>
      <c r="T1085" s="122"/>
      <c r="U1085" s="122"/>
      <c r="V1085" s="122"/>
      <c r="W1085" s="122"/>
      <c r="X1085" s="122"/>
      <c r="Y1085" s="122"/>
      <c r="Z1085" s="122"/>
      <c r="AA1085" s="122"/>
    </row>
    <row r="1086" spans="12:27" s="2" customFormat="1" ht="16" customHeight="1">
      <c r="L1086" s="5"/>
      <c r="M1086" s="5"/>
      <c r="N1086" s="5"/>
      <c r="O1086" s="5"/>
      <c r="P1086" s="122"/>
      <c r="Q1086" s="122"/>
      <c r="R1086" s="122"/>
      <c r="S1086" s="122"/>
      <c r="T1086" s="122"/>
      <c r="U1086" s="122"/>
      <c r="V1086" s="122"/>
      <c r="W1086" s="122"/>
      <c r="X1086" s="122"/>
      <c r="Y1086" s="122"/>
      <c r="Z1086" s="122"/>
      <c r="AA1086" s="122"/>
    </row>
    <row r="1087" spans="12:27" s="2" customFormat="1" ht="16" customHeight="1">
      <c r="L1087" s="5"/>
      <c r="M1087" s="5"/>
      <c r="N1087" s="5"/>
      <c r="O1087" s="5"/>
      <c r="P1087" s="122"/>
      <c r="Q1087" s="122"/>
      <c r="R1087" s="122"/>
      <c r="S1087" s="122"/>
      <c r="T1087" s="122"/>
      <c r="U1087" s="122"/>
      <c r="V1087" s="122"/>
      <c r="W1087" s="122"/>
      <c r="X1087" s="122"/>
      <c r="Y1087" s="122"/>
      <c r="Z1087" s="122"/>
      <c r="AA1087" s="122"/>
    </row>
    <row r="1088" spans="12:27" s="2" customFormat="1" ht="16" customHeight="1">
      <c r="L1088" s="5"/>
      <c r="M1088" s="5"/>
      <c r="N1088" s="5"/>
      <c r="O1088" s="5"/>
      <c r="P1088" s="122"/>
      <c r="Q1088" s="122"/>
      <c r="R1088" s="122"/>
      <c r="S1088" s="122"/>
      <c r="T1088" s="122"/>
      <c r="U1088" s="122"/>
      <c r="V1088" s="122"/>
      <c r="W1088" s="122"/>
      <c r="X1088" s="122"/>
      <c r="Y1088" s="122"/>
      <c r="Z1088" s="122"/>
      <c r="AA1088" s="122"/>
    </row>
    <row r="1089" spans="12:27" s="2" customFormat="1" ht="16" customHeight="1">
      <c r="L1089" s="5"/>
      <c r="M1089" s="5"/>
      <c r="N1089" s="5"/>
      <c r="O1089" s="5"/>
      <c r="P1089" s="122"/>
      <c r="Q1089" s="122"/>
      <c r="R1089" s="122"/>
      <c r="S1089" s="122"/>
      <c r="T1089" s="122"/>
      <c r="U1089" s="122"/>
      <c r="V1089" s="122"/>
      <c r="W1089" s="122"/>
      <c r="X1089" s="122"/>
      <c r="Y1089" s="122"/>
      <c r="Z1089" s="122"/>
      <c r="AA1089" s="122"/>
    </row>
    <row r="1090" spans="12:27" s="2" customFormat="1" ht="16" customHeight="1">
      <c r="L1090" s="5"/>
      <c r="M1090" s="5"/>
      <c r="N1090" s="5"/>
      <c r="O1090" s="5"/>
      <c r="P1090" s="122"/>
      <c r="Q1090" s="122"/>
      <c r="R1090" s="122"/>
      <c r="S1090" s="122"/>
      <c r="T1090" s="122"/>
      <c r="U1090" s="122"/>
      <c r="V1090" s="122"/>
      <c r="W1090" s="122"/>
      <c r="X1090" s="122"/>
      <c r="Y1090" s="122"/>
      <c r="Z1090" s="122"/>
      <c r="AA1090" s="122"/>
    </row>
    <row r="1091" spans="12:27" s="2" customFormat="1" ht="16" customHeight="1">
      <c r="L1091" s="5"/>
      <c r="M1091" s="5"/>
      <c r="N1091" s="5"/>
      <c r="O1091" s="5"/>
      <c r="P1091" s="122"/>
      <c r="Q1091" s="122"/>
      <c r="R1091" s="122"/>
      <c r="S1091" s="122"/>
      <c r="T1091" s="122"/>
      <c r="U1091" s="122"/>
      <c r="V1091" s="122"/>
      <c r="W1091" s="122"/>
      <c r="X1091" s="122"/>
      <c r="Y1091" s="122"/>
      <c r="Z1091" s="122"/>
      <c r="AA1091" s="122"/>
    </row>
    <row r="1092" spans="12:27" s="2" customFormat="1" ht="16" customHeight="1">
      <c r="L1092" s="5"/>
      <c r="M1092" s="5"/>
      <c r="N1092" s="5"/>
      <c r="O1092" s="5"/>
      <c r="P1092" s="122"/>
      <c r="Q1092" s="122"/>
      <c r="R1092" s="122"/>
      <c r="S1092" s="122"/>
      <c r="T1092" s="122"/>
      <c r="U1092" s="122"/>
      <c r="V1092" s="122"/>
      <c r="W1092" s="122"/>
      <c r="X1092" s="122"/>
      <c r="Y1092" s="122"/>
      <c r="Z1092" s="122"/>
      <c r="AA1092" s="122"/>
    </row>
    <row r="1093" spans="12:27" s="2" customFormat="1" ht="16" customHeight="1">
      <c r="L1093" s="5"/>
      <c r="M1093" s="5"/>
      <c r="N1093" s="5"/>
      <c r="O1093" s="5"/>
      <c r="P1093" s="122"/>
      <c r="Q1093" s="122"/>
      <c r="R1093" s="122"/>
      <c r="S1093" s="122"/>
      <c r="T1093" s="122"/>
      <c r="U1093" s="122"/>
      <c r="V1093" s="122"/>
      <c r="W1093" s="122"/>
      <c r="X1093" s="122"/>
      <c r="Y1093" s="122"/>
      <c r="Z1093" s="122"/>
      <c r="AA1093" s="122"/>
    </row>
    <row r="1094" spans="12:27" s="2" customFormat="1" ht="16" customHeight="1">
      <c r="L1094" s="5"/>
      <c r="M1094" s="5"/>
      <c r="N1094" s="5"/>
      <c r="O1094" s="5"/>
      <c r="P1094" s="122"/>
      <c r="Q1094" s="122"/>
      <c r="R1094" s="122"/>
      <c r="S1094" s="122"/>
      <c r="T1094" s="122"/>
      <c r="U1094" s="122"/>
      <c r="V1094" s="122"/>
      <c r="W1094" s="122"/>
      <c r="X1094" s="122"/>
      <c r="Y1094" s="122"/>
      <c r="Z1094" s="122"/>
      <c r="AA1094" s="122"/>
    </row>
    <row r="1095" spans="12:27" s="2" customFormat="1" ht="16" customHeight="1">
      <c r="L1095" s="5"/>
      <c r="M1095" s="5"/>
      <c r="N1095" s="5"/>
      <c r="O1095" s="5"/>
      <c r="P1095" s="122"/>
      <c r="Q1095" s="122"/>
      <c r="R1095" s="122"/>
      <c r="S1095" s="122"/>
      <c r="T1095" s="122"/>
      <c r="U1095" s="122"/>
      <c r="V1095" s="122"/>
      <c r="W1095" s="122"/>
      <c r="X1095" s="122"/>
      <c r="Y1095" s="122"/>
      <c r="Z1095" s="122"/>
      <c r="AA1095" s="122"/>
    </row>
    <row r="1096" spans="12:27" s="2" customFormat="1" ht="16" customHeight="1">
      <c r="L1096" s="5"/>
      <c r="M1096" s="5"/>
      <c r="N1096" s="5"/>
      <c r="O1096" s="5"/>
      <c r="P1096" s="122"/>
      <c r="Q1096" s="122"/>
      <c r="R1096" s="122"/>
      <c r="S1096" s="122"/>
      <c r="T1096" s="122"/>
      <c r="U1096" s="122"/>
      <c r="V1096" s="122"/>
      <c r="W1096" s="122"/>
      <c r="X1096" s="122"/>
      <c r="Y1096" s="122"/>
      <c r="Z1096" s="122"/>
      <c r="AA1096" s="122"/>
    </row>
    <row r="1097" spans="12:27" s="2" customFormat="1" ht="16" customHeight="1">
      <c r="L1097" s="5"/>
      <c r="M1097" s="5"/>
      <c r="N1097" s="5"/>
      <c r="O1097" s="5"/>
      <c r="P1097" s="122"/>
      <c r="Q1097" s="122"/>
      <c r="R1097" s="122"/>
      <c r="S1097" s="122"/>
      <c r="T1097" s="122"/>
      <c r="U1097" s="122"/>
      <c r="V1097" s="122"/>
      <c r="W1097" s="122"/>
      <c r="X1097" s="122"/>
      <c r="Y1097" s="122"/>
      <c r="Z1097" s="122"/>
      <c r="AA1097" s="122"/>
    </row>
    <row r="1098" spans="12:27" s="2" customFormat="1" ht="16" customHeight="1">
      <c r="L1098" s="5"/>
      <c r="M1098" s="5"/>
      <c r="N1098" s="5"/>
      <c r="O1098" s="5"/>
      <c r="P1098" s="122"/>
      <c r="Q1098" s="122"/>
      <c r="R1098" s="122"/>
      <c r="S1098" s="122"/>
      <c r="T1098" s="122"/>
      <c r="U1098" s="122"/>
      <c r="V1098" s="122"/>
      <c r="W1098" s="122"/>
      <c r="X1098" s="122"/>
      <c r="Y1098" s="122"/>
      <c r="Z1098" s="122"/>
      <c r="AA1098" s="122"/>
    </row>
    <row r="1099" spans="12:27" s="2" customFormat="1" ht="16" customHeight="1">
      <c r="L1099" s="5"/>
      <c r="M1099" s="5"/>
      <c r="N1099" s="5"/>
      <c r="O1099" s="5"/>
      <c r="P1099" s="122"/>
      <c r="Q1099" s="122"/>
      <c r="R1099" s="122"/>
      <c r="S1099" s="122"/>
      <c r="T1099" s="122"/>
      <c r="U1099" s="122"/>
      <c r="V1099" s="122"/>
      <c r="W1099" s="122"/>
      <c r="X1099" s="122"/>
      <c r="Y1099" s="122"/>
      <c r="Z1099" s="122"/>
      <c r="AA1099" s="122"/>
    </row>
    <row r="1100" spans="12:27" s="2" customFormat="1" ht="16" customHeight="1">
      <c r="L1100" s="5"/>
      <c r="M1100" s="5"/>
      <c r="N1100" s="5"/>
      <c r="O1100" s="5"/>
      <c r="P1100" s="122"/>
      <c r="Q1100" s="122"/>
      <c r="R1100" s="122"/>
      <c r="S1100" s="122"/>
      <c r="T1100" s="122"/>
      <c r="U1100" s="122"/>
      <c r="V1100" s="122"/>
      <c r="W1100" s="122"/>
      <c r="X1100" s="122"/>
      <c r="Y1100" s="122"/>
      <c r="Z1100" s="122"/>
      <c r="AA1100" s="122"/>
    </row>
    <row r="1101" spans="12:27" s="2" customFormat="1" ht="16" customHeight="1">
      <c r="L1101" s="5"/>
      <c r="M1101" s="5"/>
      <c r="N1101" s="5"/>
      <c r="O1101" s="5"/>
      <c r="P1101" s="122"/>
      <c r="Q1101" s="122"/>
      <c r="R1101" s="122"/>
      <c r="S1101" s="122"/>
      <c r="T1101" s="122"/>
      <c r="U1101" s="122"/>
      <c r="V1101" s="122"/>
      <c r="W1101" s="122"/>
      <c r="X1101" s="122"/>
      <c r="Y1101" s="122"/>
      <c r="Z1101" s="122"/>
      <c r="AA1101" s="122"/>
    </row>
    <row r="1102" spans="12:27" s="2" customFormat="1" ht="16" customHeight="1">
      <c r="L1102" s="5"/>
      <c r="M1102" s="5"/>
      <c r="N1102" s="5"/>
      <c r="O1102" s="5"/>
      <c r="P1102" s="122"/>
      <c r="Q1102" s="122"/>
      <c r="R1102" s="122"/>
      <c r="S1102" s="122"/>
      <c r="T1102" s="122"/>
      <c r="U1102" s="122"/>
      <c r="V1102" s="122"/>
      <c r="W1102" s="122"/>
      <c r="X1102" s="122"/>
      <c r="Y1102" s="122"/>
      <c r="Z1102" s="122"/>
      <c r="AA1102" s="122"/>
    </row>
    <row r="1103" spans="12:27" s="2" customFormat="1" ht="16" customHeight="1">
      <c r="L1103" s="5"/>
      <c r="M1103" s="5"/>
      <c r="N1103" s="5"/>
      <c r="O1103" s="5"/>
      <c r="P1103" s="122"/>
      <c r="Q1103" s="122"/>
      <c r="R1103" s="122"/>
      <c r="S1103" s="122"/>
      <c r="T1103" s="122"/>
      <c r="U1103" s="122"/>
      <c r="V1103" s="122"/>
      <c r="W1103" s="122"/>
      <c r="X1103" s="122"/>
      <c r="Y1103" s="122"/>
      <c r="Z1103" s="122"/>
      <c r="AA1103" s="122"/>
    </row>
    <row r="1104" spans="12:27" s="2" customFormat="1" ht="16" customHeight="1">
      <c r="L1104" s="5"/>
      <c r="M1104" s="5"/>
      <c r="N1104" s="5"/>
      <c r="O1104" s="5"/>
      <c r="P1104" s="122"/>
      <c r="Q1104" s="122"/>
      <c r="R1104" s="122"/>
      <c r="S1104" s="122"/>
      <c r="T1104" s="122"/>
      <c r="U1104" s="122"/>
      <c r="V1104" s="122"/>
      <c r="W1104" s="122"/>
      <c r="X1104" s="122"/>
      <c r="Y1104" s="122"/>
      <c r="Z1104" s="122"/>
      <c r="AA1104" s="122"/>
    </row>
    <row r="1105" spans="12:27" s="2" customFormat="1" ht="16" customHeight="1">
      <c r="L1105" s="5"/>
      <c r="M1105" s="5"/>
      <c r="N1105" s="5"/>
      <c r="O1105" s="5"/>
      <c r="P1105" s="122"/>
      <c r="Q1105" s="122"/>
      <c r="R1105" s="122"/>
      <c r="S1105" s="122"/>
      <c r="T1105" s="122"/>
      <c r="U1105" s="122"/>
      <c r="V1105" s="122"/>
      <c r="W1105" s="122"/>
      <c r="X1105" s="122"/>
      <c r="Y1105" s="122"/>
      <c r="Z1105" s="122"/>
      <c r="AA1105" s="122"/>
    </row>
    <row r="1106" spans="12:27" s="2" customFormat="1" ht="16" customHeight="1">
      <c r="L1106" s="5"/>
      <c r="M1106" s="5"/>
      <c r="N1106" s="5"/>
      <c r="O1106" s="5"/>
      <c r="P1106" s="122"/>
      <c r="Q1106" s="122"/>
      <c r="R1106" s="122"/>
      <c r="S1106" s="122"/>
      <c r="T1106" s="122"/>
      <c r="U1106" s="122"/>
      <c r="V1106" s="122"/>
      <c r="W1106" s="122"/>
      <c r="X1106" s="122"/>
      <c r="Y1106" s="122"/>
      <c r="Z1106" s="122"/>
      <c r="AA1106" s="122"/>
    </row>
    <row r="1107" spans="12:27" s="2" customFormat="1" ht="16" customHeight="1">
      <c r="L1107" s="5"/>
      <c r="M1107" s="5"/>
      <c r="N1107" s="5"/>
      <c r="O1107" s="5"/>
      <c r="P1107" s="122"/>
      <c r="Q1107" s="122"/>
      <c r="R1107" s="122"/>
      <c r="S1107" s="122"/>
      <c r="T1107" s="122"/>
      <c r="U1107" s="122"/>
      <c r="V1107" s="122"/>
      <c r="W1107" s="122"/>
      <c r="X1107" s="122"/>
      <c r="Y1107" s="122"/>
      <c r="Z1107" s="122"/>
      <c r="AA1107" s="122"/>
    </row>
    <row r="1108" spans="12:27" s="2" customFormat="1" ht="16" customHeight="1">
      <c r="L1108" s="5"/>
      <c r="M1108" s="5"/>
      <c r="N1108" s="5"/>
      <c r="O1108" s="5"/>
      <c r="P1108" s="122"/>
      <c r="Q1108" s="122"/>
      <c r="R1108" s="122"/>
      <c r="S1108" s="122"/>
      <c r="T1108" s="122"/>
      <c r="U1108" s="122"/>
      <c r="V1108" s="122"/>
      <c r="W1108" s="122"/>
      <c r="X1108" s="122"/>
      <c r="Y1108" s="122"/>
      <c r="Z1108" s="122"/>
      <c r="AA1108" s="122"/>
    </row>
    <row r="1109" spans="12:27" s="2" customFormat="1" ht="16" customHeight="1">
      <c r="L1109" s="5"/>
      <c r="M1109" s="5"/>
      <c r="N1109" s="5"/>
      <c r="O1109" s="5"/>
      <c r="P1109" s="122"/>
      <c r="Q1109" s="122"/>
      <c r="R1109" s="122"/>
      <c r="S1109" s="122"/>
      <c r="T1109" s="122"/>
      <c r="U1109" s="122"/>
      <c r="V1109" s="122"/>
      <c r="W1109" s="122"/>
      <c r="X1109" s="122"/>
      <c r="Y1109" s="122"/>
      <c r="Z1109" s="122"/>
      <c r="AA1109" s="122"/>
    </row>
    <row r="1110" spans="12:27" s="2" customFormat="1" ht="16" customHeight="1">
      <c r="L1110" s="5"/>
      <c r="M1110" s="5"/>
      <c r="N1110" s="5"/>
      <c r="O1110" s="5"/>
      <c r="P1110" s="122"/>
      <c r="Q1110" s="122"/>
      <c r="R1110" s="122"/>
      <c r="S1110" s="122"/>
      <c r="T1110" s="122"/>
      <c r="U1110" s="122"/>
      <c r="V1110" s="122"/>
      <c r="W1110" s="122"/>
      <c r="X1110" s="122"/>
      <c r="Y1110" s="122"/>
      <c r="Z1110" s="122"/>
      <c r="AA1110" s="122"/>
    </row>
    <row r="1111" spans="12:27" s="2" customFormat="1" ht="16" customHeight="1">
      <c r="L1111" s="5"/>
      <c r="M1111" s="5"/>
      <c r="N1111" s="5"/>
      <c r="O1111" s="5"/>
      <c r="P1111" s="122"/>
      <c r="Q1111" s="122"/>
      <c r="R1111" s="122"/>
      <c r="S1111" s="122"/>
      <c r="T1111" s="122"/>
      <c r="U1111" s="122"/>
      <c r="V1111" s="122"/>
      <c r="W1111" s="122"/>
      <c r="X1111" s="122"/>
      <c r="Y1111" s="122"/>
      <c r="Z1111" s="122"/>
      <c r="AA1111" s="122"/>
    </row>
    <row r="1112" spans="12:27" s="2" customFormat="1" ht="16" customHeight="1">
      <c r="L1112" s="5"/>
      <c r="M1112" s="5"/>
      <c r="N1112" s="5"/>
      <c r="O1112" s="5"/>
      <c r="P1112" s="122"/>
      <c r="Q1112" s="122"/>
      <c r="R1112" s="122"/>
      <c r="S1112" s="122"/>
      <c r="T1112" s="122"/>
      <c r="U1112" s="122"/>
      <c r="V1112" s="122"/>
      <c r="W1112" s="122"/>
      <c r="X1112" s="122"/>
      <c r="Y1112" s="122"/>
      <c r="Z1112" s="122"/>
      <c r="AA1112" s="122"/>
    </row>
    <row r="1113" spans="12:27" s="2" customFormat="1" ht="16" customHeight="1">
      <c r="L1113" s="5"/>
      <c r="M1113" s="5"/>
      <c r="N1113" s="5"/>
      <c r="O1113" s="5"/>
      <c r="P1113" s="122"/>
      <c r="Q1113" s="122"/>
      <c r="R1113" s="122"/>
      <c r="S1113" s="122"/>
      <c r="T1113" s="122"/>
      <c r="U1113" s="122"/>
      <c r="V1113" s="122"/>
      <c r="W1113" s="122"/>
      <c r="X1113" s="122"/>
      <c r="Y1113" s="122"/>
      <c r="Z1113" s="122"/>
      <c r="AA1113" s="122"/>
    </row>
    <row r="1114" spans="12:27" s="2" customFormat="1" ht="16" customHeight="1">
      <c r="L1114" s="5"/>
      <c r="M1114" s="5"/>
      <c r="N1114" s="5"/>
      <c r="O1114" s="5"/>
      <c r="P1114" s="122"/>
      <c r="Q1114" s="122"/>
      <c r="R1114" s="122"/>
      <c r="S1114" s="122"/>
      <c r="T1114" s="122"/>
      <c r="U1114" s="122"/>
      <c r="V1114" s="122"/>
      <c r="W1114" s="122"/>
      <c r="X1114" s="122"/>
      <c r="Y1114" s="122"/>
      <c r="Z1114" s="122"/>
      <c r="AA1114" s="122"/>
    </row>
    <row r="1115" spans="12:27" s="2" customFormat="1" ht="16" customHeight="1">
      <c r="L1115" s="5"/>
      <c r="M1115" s="5"/>
      <c r="N1115" s="5"/>
      <c r="O1115" s="5"/>
      <c r="P1115" s="122"/>
      <c r="Q1115" s="122"/>
      <c r="R1115" s="122"/>
      <c r="S1115" s="122"/>
      <c r="T1115" s="122"/>
      <c r="U1115" s="122"/>
      <c r="V1115" s="122"/>
      <c r="W1115" s="122"/>
      <c r="X1115" s="122"/>
      <c r="Y1115" s="122"/>
      <c r="Z1115" s="122"/>
      <c r="AA1115" s="122"/>
    </row>
    <row r="1116" spans="12:27" s="2" customFormat="1" ht="16" customHeight="1">
      <c r="L1116" s="5"/>
      <c r="M1116" s="5"/>
      <c r="N1116" s="5"/>
      <c r="O1116" s="5"/>
      <c r="P1116" s="122"/>
      <c r="Q1116" s="122"/>
      <c r="R1116" s="122"/>
      <c r="S1116" s="122"/>
      <c r="T1116" s="122"/>
      <c r="U1116" s="122"/>
      <c r="V1116" s="122"/>
      <c r="W1116" s="122"/>
      <c r="X1116" s="122"/>
      <c r="Y1116" s="122"/>
      <c r="Z1116" s="122"/>
      <c r="AA1116" s="122"/>
    </row>
    <row r="1117" spans="12:27" s="2" customFormat="1" ht="16" customHeight="1">
      <c r="L1117" s="5"/>
      <c r="M1117" s="5"/>
      <c r="N1117" s="5"/>
      <c r="O1117" s="5"/>
      <c r="P1117" s="122"/>
      <c r="Q1117" s="122"/>
      <c r="R1117" s="122"/>
      <c r="S1117" s="122"/>
      <c r="T1117" s="122"/>
      <c r="U1117" s="122"/>
      <c r="V1117" s="122"/>
      <c r="W1117" s="122"/>
      <c r="X1117" s="122"/>
      <c r="Y1117" s="122"/>
      <c r="Z1117" s="122"/>
      <c r="AA1117" s="122"/>
    </row>
    <row r="1118" spans="12:27" s="2" customFormat="1" ht="16" customHeight="1">
      <c r="L1118" s="5"/>
      <c r="M1118" s="5"/>
      <c r="N1118" s="5"/>
      <c r="O1118" s="5"/>
      <c r="P1118" s="122"/>
      <c r="Q1118" s="122"/>
      <c r="R1118" s="122"/>
      <c r="S1118" s="122"/>
      <c r="T1118" s="122"/>
      <c r="U1118" s="122"/>
      <c r="V1118" s="122"/>
      <c r="W1118" s="122"/>
      <c r="X1118" s="122"/>
      <c r="Y1118" s="122"/>
      <c r="Z1118" s="122"/>
      <c r="AA1118" s="122"/>
    </row>
    <row r="1119" spans="12:27" s="2" customFormat="1" ht="16" customHeight="1">
      <c r="L1119" s="5"/>
      <c r="M1119" s="5"/>
      <c r="N1119" s="5"/>
      <c r="O1119" s="5"/>
      <c r="P1119" s="122"/>
      <c r="Q1119" s="122"/>
      <c r="R1119" s="122"/>
      <c r="S1119" s="122"/>
      <c r="T1119" s="122"/>
      <c r="U1119" s="122"/>
      <c r="V1119" s="122"/>
      <c r="W1119" s="122"/>
      <c r="X1119" s="122"/>
      <c r="Y1119" s="122"/>
      <c r="Z1119" s="122"/>
      <c r="AA1119" s="122"/>
    </row>
    <row r="1120" spans="12:27" s="2" customFormat="1" ht="16" customHeight="1">
      <c r="L1120" s="5"/>
      <c r="M1120" s="5"/>
      <c r="N1120" s="5"/>
      <c r="O1120" s="5"/>
      <c r="P1120" s="122"/>
      <c r="Q1120" s="122"/>
      <c r="R1120" s="122"/>
      <c r="S1120" s="122"/>
      <c r="T1120" s="122"/>
      <c r="U1120" s="122"/>
      <c r="V1120" s="122"/>
      <c r="W1120" s="122"/>
      <c r="X1120" s="122"/>
      <c r="Y1120" s="122"/>
      <c r="Z1120" s="122"/>
      <c r="AA1120" s="122"/>
    </row>
    <row r="1121" spans="12:27" s="2" customFormat="1" ht="16" customHeight="1">
      <c r="L1121" s="5"/>
      <c r="M1121" s="5"/>
      <c r="N1121" s="5"/>
      <c r="O1121" s="5"/>
      <c r="P1121" s="122"/>
      <c r="Q1121" s="122"/>
      <c r="R1121" s="122"/>
      <c r="S1121" s="122"/>
      <c r="T1121" s="122"/>
      <c r="U1121" s="122"/>
      <c r="V1121" s="122"/>
      <c r="W1121" s="122"/>
      <c r="X1121" s="122"/>
      <c r="Y1121" s="122"/>
      <c r="Z1121" s="122"/>
      <c r="AA1121" s="122"/>
    </row>
    <row r="1122" spans="12:27" s="2" customFormat="1" ht="16" customHeight="1">
      <c r="L1122" s="5"/>
      <c r="M1122" s="5"/>
      <c r="N1122" s="5"/>
      <c r="O1122" s="5"/>
      <c r="P1122" s="122"/>
      <c r="Q1122" s="122"/>
      <c r="R1122" s="122"/>
      <c r="S1122" s="122"/>
      <c r="T1122" s="122"/>
      <c r="U1122" s="122"/>
      <c r="V1122" s="122"/>
      <c r="W1122" s="122"/>
      <c r="X1122" s="122"/>
      <c r="Y1122" s="122"/>
      <c r="Z1122" s="122"/>
      <c r="AA1122" s="122"/>
    </row>
    <row r="1123" spans="12:27" s="2" customFormat="1" ht="16" customHeight="1">
      <c r="L1123" s="5"/>
      <c r="M1123" s="5"/>
      <c r="N1123" s="5"/>
      <c r="O1123" s="5"/>
      <c r="P1123" s="122"/>
      <c r="Q1123" s="122"/>
      <c r="R1123" s="122"/>
      <c r="S1123" s="122"/>
      <c r="T1123" s="122"/>
      <c r="U1123" s="122"/>
      <c r="V1123" s="122"/>
      <c r="W1123" s="122"/>
      <c r="X1123" s="122"/>
      <c r="Y1123" s="122"/>
      <c r="Z1123" s="122"/>
      <c r="AA1123" s="122"/>
    </row>
    <row r="1124" spans="12:27" s="2" customFormat="1" ht="16" customHeight="1">
      <c r="L1124" s="5"/>
      <c r="M1124" s="5"/>
      <c r="N1124" s="5"/>
      <c r="O1124" s="5"/>
      <c r="P1124" s="122"/>
      <c r="Q1124" s="122"/>
      <c r="R1124" s="122"/>
      <c r="S1124" s="122"/>
      <c r="T1124" s="122"/>
      <c r="U1124" s="122"/>
      <c r="V1124" s="122"/>
      <c r="W1124" s="122"/>
      <c r="X1124" s="122"/>
      <c r="Y1124" s="122"/>
      <c r="Z1124" s="122"/>
      <c r="AA1124" s="122"/>
    </row>
    <row r="1125" spans="12:27" s="2" customFormat="1" ht="16" customHeight="1">
      <c r="L1125" s="5"/>
      <c r="M1125" s="5"/>
      <c r="N1125" s="5"/>
      <c r="O1125" s="5"/>
      <c r="P1125" s="122"/>
      <c r="Q1125" s="122"/>
      <c r="R1125" s="122"/>
      <c r="S1125" s="122"/>
      <c r="T1125" s="122"/>
      <c r="U1125" s="122"/>
      <c r="V1125" s="122"/>
      <c r="W1125" s="122"/>
      <c r="X1125" s="122"/>
      <c r="Y1125" s="122"/>
      <c r="Z1125" s="122"/>
      <c r="AA1125" s="122"/>
    </row>
    <row r="1126" spans="12:27" s="2" customFormat="1" ht="16" customHeight="1">
      <c r="L1126" s="5"/>
      <c r="M1126" s="5"/>
      <c r="N1126" s="5"/>
      <c r="O1126" s="5"/>
      <c r="P1126" s="122"/>
      <c r="Q1126" s="122"/>
      <c r="R1126" s="122"/>
      <c r="S1126" s="122"/>
      <c r="T1126" s="122"/>
      <c r="U1126" s="122"/>
      <c r="V1126" s="122"/>
      <c r="W1126" s="122"/>
      <c r="X1126" s="122"/>
      <c r="Y1126" s="122"/>
      <c r="Z1126" s="122"/>
      <c r="AA1126" s="122"/>
    </row>
    <row r="1127" spans="12:27" s="2" customFormat="1" ht="16" customHeight="1">
      <c r="L1127" s="5"/>
      <c r="M1127" s="5"/>
      <c r="N1127" s="5"/>
      <c r="O1127" s="5"/>
      <c r="P1127" s="122"/>
      <c r="Q1127" s="122"/>
      <c r="R1127" s="122"/>
      <c r="S1127" s="122"/>
      <c r="T1127" s="122"/>
      <c r="U1127" s="122"/>
      <c r="V1127" s="122"/>
      <c r="W1127" s="122"/>
      <c r="X1127" s="122"/>
      <c r="Y1127" s="122"/>
      <c r="Z1127" s="122"/>
      <c r="AA1127" s="122"/>
    </row>
    <row r="1128" spans="12:27" s="2" customFormat="1" ht="16" customHeight="1">
      <c r="L1128" s="5"/>
      <c r="M1128" s="5"/>
      <c r="N1128" s="5"/>
      <c r="O1128" s="5"/>
      <c r="P1128" s="122"/>
      <c r="Q1128" s="122"/>
      <c r="R1128" s="122"/>
      <c r="S1128" s="122"/>
      <c r="T1128" s="122"/>
      <c r="U1128" s="122"/>
      <c r="V1128" s="122"/>
      <c r="W1128" s="122"/>
      <c r="X1128" s="122"/>
      <c r="Y1128" s="122"/>
      <c r="Z1128" s="122"/>
      <c r="AA1128" s="122"/>
    </row>
    <row r="1129" spans="12:27" s="2" customFormat="1" ht="16" customHeight="1">
      <c r="L1129" s="5"/>
      <c r="M1129" s="5"/>
      <c r="N1129" s="5"/>
      <c r="O1129" s="5"/>
      <c r="P1129" s="122"/>
      <c r="Q1129" s="122"/>
      <c r="R1129" s="122"/>
      <c r="S1129" s="122"/>
      <c r="T1129" s="122"/>
      <c r="U1129" s="122"/>
      <c r="V1129" s="122"/>
      <c r="W1129" s="122"/>
      <c r="X1129" s="122"/>
      <c r="Y1129" s="122"/>
      <c r="Z1129" s="122"/>
      <c r="AA1129" s="122"/>
    </row>
    <row r="1130" spans="12:27" s="2" customFormat="1" ht="16" customHeight="1">
      <c r="L1130" s="5"/>
      <c r="M1130" s="5"/>
      <c r="N1130" s="5"/>
      <c r="O1130" s="5"/>
      <c r="P1130" s="122"/>
      <c r="Q1130" s="122"/>
      <c r="R1130" s="122"/>
      <c r="S1130" s="122"/>
      <c r="T1130" s="122"/>
      <c r="U1130" s="122"/>
      <c r="V1130" s="122"/>
      <c r="W1130" s="122"/>
      <c r="X1130" s="122"/>
      <c r="Y1130" s="122"/>
      <c r="Z1130" s="122"/>
      <c r="AA1130" s="122"/>
    </row>
    <row r="1131" spans="12:27" s="2" customFormat="1" ht="16" customHeight="1">
      <c r="L1131" s="5"/>
      <c r="M1131" s="5"/>
      <c r="N1131" s="5"/>
      <c r="O1131" s="5"/>
      <c r="P1131" s="122"/>
      <c r="Q1131" s="122"/>
      <c r="R1131" s="122"/>
      <c r="S1131" s="122"/>
      <c r="T1131" s="122"/>
      <c r="U1131" s="122"/>
      <c r="V1131" s="122"/>
      <c r="W1131" s="122"/>
      <c r="X1131" s="122"/>
      <c r="Y1131" s="122"/>
      <c r="Z1131" s="122"/>
      <c r="AA1131" s="122"/>
    </row>
    <row r="1132" spans="12:27" s="2" customFormat="1" ht="16" customHeight="1">
      <c r="L1132" s="5"/>
      <c r="M1132" s="5"/>
      <c r="N1132" s="5"/>
      <c r="O1132" s="5"/>
      <c r="P1132" s="122"/>
      <c r="Q1132" s="122"/>
      <c r="R1132" s="122"/>
      <c r="S1132" s="122"/>
      <c r="T1132" s="122"/>
      <c r="U1132" s="122"/>
      <c r="V1132" s="122"/>
      <c r="W1132" s="122"/>
      <c r="X1132" s="122"/>
      <c r="Y1132" s="122"/>
      <c r="Z1132" s="122"/>
      <c r="AA1132" s="122"/>
    </row>
    <row r="1133" spans="12:27" s="2" customFormat="1" ht="16" customHeight="1">
      <c r="L1133" s="5"/>
      <c r="M1133" s="5"/>
      <c r="N1133" s="5"/>
      <c r="O1133" s="5"/>
      <c r="P1133" s="122"/>
      <c r="Q1133" s="122"/>
      <c r="R1133" s="122"/>
      <c r="S1133" s="122"/>
      <c r="T1133" s="122"/>
      <c r="U1133" s="122"/>
      <c r="V1133" s="122"/>
      <c r="W1133" s="122"/>
      <c r="X1133" s="122"/>
      <c r="Y1133" s="122"/>
      <c r="Z1133" s="122"/>
      <c r="AA1133" s="122"/>
    </row>
    <row r="1134" spans="12:27" s="2" customFormat="1" ht="16" customHeight="1">
      <c r="L1134" s="5"/>
      <c r="M1134" s="5"/>
      <c r="N1134" s="5"/>
      <c r="O1134" s="5"/>
      <c r="P1134" s="122"/>
      <c r="Q1134" s="122"/>
      <c r="R1134" s="122"/>
      <c r="S1134" s="122"/>
      <c r="T1134" s="122"/>
      <c r="U1134" s="122"/>
      <c r="V1134" s="122"/>
      <c r="W1134" s="122"/>
      <c r="X1134" s="122"/>
      <c r="Y1134" s="122"/>
      <c r="Z1134" s="122"/>
      <c r="AA1134" s="122"/>
    </row>
    <row r="1135" spans="12:27" s="2" customFormat="1" ht="16" customHeight="1">
      <c r="L1135" s="5"/>
      <c r="M1135" s="5"/>
      <c r="N1135" s="5"/>
      <c r="O1135" s="5"/>
      <c r="P1135" s="122"/>
      <c r="Q1135" s="122"/>
      <c r="R1135" s="122"/>
      <c r="S1135" s="122"/>
      <c r="T1135" s="122"/>
      <c r="U1135" s="122"/>
      <c r="V1135" s="122"/>
      <c r="W1135" s="122"/>
      <c r="X1135" s="122"/>
      <c r="Y1135" s="122"/>
      <c r="Z1135" s="122"/>
      <c r="AA1135" s="122"/>
    </row>
    <row r="1136" spans="12:27" s="2" customFormat="1" ht="16" customHeight="1">
      <c r="L1136" s="5"/>
      <c r="M1136" s="5"/>
      <c r="N1136" s="5"/>
      <c r="O1136" s="5"/>
      <c r="P1136" s="122"/>
      <c r="Q1136" s="122"/>
      <c r="R1136" s="122"/>
      <c r="S1136" s="122"/>
      <c r="T1136" s="122"/>
      <c r="U1136" s="122"/>
      <c r="V1136" s="122"/>
      <c r="W1136" s="122"/>
      <c r="X1136" s="122"/>
      <c r="Y1136" s="122"/>
      <c r="Z1136" s="122"/>
      <c r="AA1136" s="122"/>
    </row>
    <row r="1137" spans="12:27" s="2" customFormat="1" ht="16" customHeight="1">
      <c r="L1137" s="5"/>
      <c r="M1137" s="5"/>
      <c r="N1137" s="5"/>
      <c r="O1137" s="5"/>
      <c r="P1137" s="122"/>
      <c r="Q1137" s="122"/>
      <c r="R1137" s="122"/>
      <c r="S1137" s="122"/>
      <c r="T1137" s="122"/>
      <c r="U1137" s="122"/>
      <c r="V1137" s="122"/>
      <c r="W1137" s="122"/>
      <c r="X1137" s="122"/>
      <c r="Y1137" s="122"/>
      <c r="Z1137" s="122"/>
      <c r="AA1137" s="122"/>
    </row>
    <row r="1138" spans="12:27" s="2" customFormat="1" ht="16" customHeight="1">
      <c r="L1138" s="5"/>
      <c r="M1138" s="5"/>
      <c r="N1138" s="5"/>
      <c r="O1138" s="5"/>
      <c r="P1138" s="122"/>
      <c r="Q1138" s="122"/>
      <c r="R1138" s="122"/>
      <c r="S1138" s="122"/>
      <c r="T1138" s="122"/>
      <c r="U1138" s="122"/>
      <c r="V1138" s="122"/>
      <c r="W1138" s="122"/>
      <c r="X1138" s="122"/>
      <c r="Y1138" s="122"/>
      <c r="Z1138" s="122"/>
      <c r="AA1138" s="122"/>
    </row>
    <row r="1139" spans="12:27" s="2" customFormat="1" ht="16" customHeight="1">
      <c r="L1139" s="5"/>
      <c r="M1139" s="5"/>
      <c r="N1139" s="5"/>
      <c r="O1139" s="5"/>
      <c r="P1139" s="122"/>
      <c r="Q1139" s="122"/>
      <c r="R1139" s="122"/>
      <c r="S1139" s="122"/>
      <c r="T1139" s="122"/>
      <c r="U1139" s="122"/>
      <c r="V1139" s="122"/>
      <c r="W1139" s="122"/>
      <c r="X1139" s="122"/>
      <c r="Y1139" s="122"/>
      <c r="Z1139" s="122"/>
      <c r="AA1139" s="122"/>
    </row>
    <row r="1140" spans="12:27" s="2" customFormat="1" ht="16" customHeight="1">
      <c r="L1140" s="5"/>
      <c r="M1140" s="5"/>
      <c r="N1140" s="5"/>
      <c r="O1140" s="5"/>
      <c r="P1140" s="122"/>
      <c r="Q1140" s="122"/>
      <c r="R1140" s="122"/>
      <c r="S1140" s="122"/>
      <c r="T1140" s="122"/>
      <c r="U1140" s="122"/>
      <c r="V1140" s="122"/>
      <c r="W1140" s="122"/>
      <c r="X1140" s="122"/>
      <c r="Y1140" s="122"/>
      <c r="Z1140" s="122"/>
      <c r="AA1140" s="122"/>
    </row>
    <row r="1141" spans="12:27" s="2" customFormat="1" ht="16" customHeight="1">
      <c r="L1141" s="5"/>
      <c r="M1141" s="5"/>
      <c r="N1141" s="5"/>
      <c r="O1141" s="5"/>
      <c r="P1141" s="122"/>
      <c r="Q1141" s="122"/>
      <c r="R1141" s="122"/>
      <c r="S1141" s="122"/>
      <c r="T1141" s="122"/>
      <c r="U1141" s="122"/>
      <c r="V1141" s="122"/>
      <c r="W1141" s="122"/>
      <c r="X1141" s="122"/>
      <c r="Y1141" s="122"/>
      <c r="Z1141" s="122"/>
      <c r="AA1141" s="122"/>
    </row>
    <row r="1142" spans="12:27" s="2" customFormat="1" ht="16" customHeight="1">
      <c r="L1142" s="5"/>
      <c r="M1142" s="5"/>
      <c r="N1142" s="5"/>
      <c r="O1142" s="5"/>
      <c r="P1142" s="122"/>
      <c r="Q1142" s="122"/>
      <c r="R1142" s="122"/>
      <c r="S1142" s="122"/>
      <c r="T1142" s="122"/>
      <c r="U1142" s="122"/>
      <c r="V1142" s="122"/>
      <c r="W1142" s="122"/>
      <c r="X1142" s="122"/>
      <c r="Y1142" s="122"/>
      <c r="Z1142" s="122"/>
      <c r="AA1142" s="122"/>
    </row>
    <row r="1143" spans="12:27" s="2" customFormat="1" ht="16" customHeight="1">
      <c r="L1143" s="5"/>
      <c r="M1143" s="5"/>
      <c r="N1143" s="5"/>
      <c r="O1143" s="5"/>
      <c r="P1143" s="122"/>
      <c r="Q1143" s="122"/>
      <c r="R1143" s="122"/>
      <c r="S1143" s="122"/>
      <c r="T1143" s="122"/>
      <c r="U1143" s="122"/>
      <c r="V1143" s="122"/>
      <c r="W1143" s="122"/>
      <c r="X1143" s="122"/>
      <c r="Y1143" s="122"/>
      <c r="Z1143" s="122"/>
      <c r="AA1143" s="122"/>
    </row>
    <row r="1144" spans="12:27" s="2" customFormat="1" ht="16" customHeight="1">
      <c r="L1144" s="5"/>
      <c r="M1144" s="5"/>
      <c r="N1144" s="5"/>
      <c r="O1144" s="5"/>
      <c r="P1144" s="122"/>
      <c r="Q1144" s="122"/>
      <c r="R1144" s="122"/>
      <c r="S1144" s="122"/>
      <c r="T1144" s="122"/>
      <c r="U1144" s="122"/>
      <c r="V1144" s="122"/>
      <c r="W1144" s="122"/>
      <c r="X1144" s="122"/>
      <c r="Y1144" s="122"/>
      <c r="Z1144" s="122"/>
      <c r="AA1144" s="122"/>
    </row>
    <row r="1145" spans="12:27" s="2" customFormat="1" ht="16" customHeight="1">
      <c r="L1145" s="5"/>
      <c r="M1145" s="5"/>
      <c r="N1145" s="5"/>
      <c r="O1145" s="5"/>
      <c r="P1145" s="122"/>
      <c r="Q1145" s="122"/>
      <c r="R1145" s="122"/>
      <c r="S1145" s="122"/>
      <c r="T1145" s="122"/>
      <c r="U1145" s="122"/>
      <c r="V1145" s="122"/>
      <c r="W1145" s="122"/>
      <c r="X1145" s="122"/>
      <c r="Y1145" s="122"/>
      <c r="Z1145" s="122"/>
      <c r="AA1145" s="122"/>
    </row>
    <row r="1146" spans="12:27" s="2" customFormat="1" ht="16" customHeight="1">
      <c r="L1146" s="5"/>
      <c r="M1146" s="5"/>
      <c r="N1146" s="5"/>
      <c r="O1146" s="5"/>
      <c r="P1146" s="122"/>
      <c r="Q1146" s="122"/>
      <c r="R1146" s="122"/>
      <c r="S1146" s="122"/>
      <c r="T1146" s="122"/>
      <c r="U1146" s="122"/>
      <c r="V1146" s="122"/>
      <c r="W1146" s="122"/>
      <c r="X1146" s="122"/>
      <c r="Y1146" s="122"/>
      <c r="Z1146" s="122"/>
      <c r="AA1146" s="122"/>
    </row>
    <row r="1147" spans="12:27" s="2" customFormat="1" ht="16" customHeight="1">
      <c r="L1147" s="5"/>
      <c r="M1147" s="5"/>
      <c r="N1147" s="5"/>
      <c r="O1147" s="5"/>
      <c r="P1147" s="122"/>
      <c r="Q1147" s="122"/>
      <c r="R1147" s="122"/>
      <c r="S1147" s="122"/>
      <c r="T1147" s="122"/>
      <c r="U1147" s="122"/>
      <c r="V1147" s="122"/>
      <c r="W1147" s="122"/>
      <c r="X1147" s="122"/>
      <c r="Y1147" s="122"/>
      <c r="Z1147" s="122"/>
      <c r="AA1147" s="122"/>
    </row>
    <row r="1148" spans="12:27" s="2" customFormat="1" ht="16" customHeight="1">
      <c r="L1148" s="5"/>
      <c r="M1148" s="5"/>
      <c r="N1148" s="5"/>
      <c r="O1148" s="5"/>
      <c r="P1148" s="122"/>
      <c r="Q1148" s="122"/>
      <c r="R1148" s="122"/>
      <c r="S1148" s="122"/>
      <c r="T1148" s="122"/>
      <c r="U1148" s="122"/>
      <c r="V1148" s="122"/>
      <c r="W1148" s="122"/>
      <c r="X1148" s="122"/>
      <c r="Y1148" s="122"/>
      <c r="Z1148" s="122"/>
      <c r="AA1148" s="122"/>
    </row>
    <row r="1149" spans="12:27" s="2" customFormat="1" ht="16" customHeight="1">
      <c r="L1149" s="5"/>
      <c r="M1149" s="5"/>
      <c r="N1149" s="5"/>
      <c r="O1149" s="5"/>
      <c r="P1149" s="122"/>
      <c r="Q1149" s="122"/>
      <c r="R1149" s="122"/>
      <c r="S1149" s="122"/>
      <c r="T1149" s="122"/>
      <c r="U1149" s="122"/>
      <c r="V1149" s="122"/>
      <c r="W1149" s="122"/>
      <c r="X1149" s="122"/>
      <c r="Y1149" s="122"/>
      <c r="Z1149" s="122"/>
      <c r="AA1149" s="122"/>
    </row>
    <row r="1150" spans="12:27" s="2" customFormat="1" ht="16" customHeight="1">
      <c r="L1150" s="5"/>
      <c r="M1150" s="5"/>
      <c r="N1150" s="5"/>
      <c r="O1150" s="5"/>
      <c r="P1150" s="122"/>
      <c r="Q1150" s="122"/>
      <c r="R1150" s="122"/>
      <c r="S1150" s="122"/>
      <c r="T1150" s="122"/>
      <c r="U1150" s="122"/>
      <c r="V1150" s="122"/>
      <c r="W1150" s="122"/>
      <c r="X1150" s="122"/>
      <c r="Y1150" s="122"/>
      <c r="Z1150" s="122"/>
      <c r="AA1150" s="122"/>
    </row>
    <row r="1151" spans="12:27" s="2" customFormat="1" ht="16" customHeight="1">
      <c r="L1151" s="5"/>
      <c r="M1151" s="5"/>
      <c r="N1151" s="5"/>
      <c r="O1151" s="5"/>
      <c r="P1151" s="122"/>
      <c r="Q1151" s="122"/>
      <c r="R1151" s="122"/>
      <c r="S1151" s="122"/>
      <c r="T1151" s="122"/>
      <c r="U1151" s="122"/>
      <c r="V1151" s="122"/>
      <c r="W1151" s="122"/>
      <c r="X1151" s="122"/>
      <c r="Y1151" s="122"/>
      <c r="Z1151" s="122"/>
      <c r="AA1151" s="122"/>
    </row>
    <row r="1152" spans="12:27" s="2" customFormat="1" ht="16" customHeight="1">
      <c r="L1152" s="5"/>
      <c r="M1152" s="5"/>
      <c r="N1152" s="5"/>
      <c r="O1152" s="5"/>
      <c r="P1152" s="122"/>
      <c r="Q1152" s="122"/>
      <c r="R1152" s="122"/>
      <c r="S1152" s="122"/>
      <c r="T1152" s="122"/>
      <c r="U1152" s="122"/>
      <c r="V1152" s="122"/>
      <c r="W1152" s="122"/>
      <c r="X1152" s="122"/>
      <c r="Y1152" s="122"/>
      <c r="Z1152" s="122"/>
      <c r="AA1152" s="122"/>
    </row>
    <row r="1153" spans="12:27" s="2" customFormat="1" ht="16" customHeight="1">
      <c r="L1153" s="5"/>
      <c r="M1153" s="5"/>
      <c r="N1153" s="5"/>
      <c r="O1153" s="5"/>
      <c r="P1153" s="122"/>
      <c r="Q1153" s="122"/>
      <c r="R1153" s="122"/>
      <c r="S1153" s="122"/>
      <c r="T1153" s="122"/>
      <c r="U1153" s="122"/>
      <c r="V1153" s="122"/>
      <c r="W1153" s="122"/>
      <c r="X1153" s="122"/>
      <c r="Y1153" s="122"/>
      <c r="Z1153" s="122"/>
      <c r="AA1153" s="122"/>
    </row>
    <row r="1154" spans="12:27" s="2" customFormat="1" ht="16" customHeight="1">
      <c r="L1154" s="5"/>
      <c r="M1154" s="5"/>
      <c r="N1154" s="5"/>
      <c r="O1154" s="5"/>
      <c r="P1154" s="122"/>
      <c r="Q1154" s="122"/>
      <c r="R1154" s="122"/>
      <c r="S1154" s="122"/>
      <c r="T1154" s="122"/>
      <c r="U1154" s="122"/>
      <c r="V1154" s="122"/>
      <c r="W1154" s="122"/>
      <c r="X1154" s="122"/>
      <c r="Y1154" s="122"/>
      <c r="Z1154" s="122"/>
      <c r="AA1154" s="122"/>
    </row>
    <row r="1155" spans="12:27" s="2" customFormat="1" ht="16" customHeight="1">
      <c r="L1155" s="5"/>
      <c r="M1155" s="5"/>
      <c r="N1155" s="5"/>
      <c r="O1155" s="5"/>
      <c r="P1155" s="122"/>
      <c r="Q1155" s="122"/>
      <c r="R1155" s="122"/>
      <c r="S1155" s="122"/>
      <c r="T1155" s="122"/>
      <c r="U1155" s="122"/>
      <c r="V1155" s="122"/>
      <c r="W1155" s="122"/>
      <c r="X1155" s="122"/>
      <c r="Y1155" s="122"/>
      <c r="Z1155" s="122"/>
      <c r="AA1155" s="122"/>
    </row>
    <row r="1156" spans="12:27" s="2" customFormat="1" ht="16" customHeight="1">
      <c r="L1156" s="5"/>
      <c r="M1156" s="5"/>
      <c r="N1156" s="5"/>
      <c r="O1156" s="5"/>
      <c r="P1156" s="122"/>
      <c r="Q1156" s="122"/>
      <c r="R1156" s="122"/>
      <c r="S1156" s="122"/>
      <c r="T1156" s="122"/>
      <c r="U1156" s="122"/>
      <c r="V1156" s="122"/>
      <c r="W1156" s="122"/>
      <c r="X1156" s="122"/>
      <c r="Y1156" s="122"/>
      <c r="Z1156" s="122"/>
      <c r="AA1156" s="122"/>
    </row>
    <row r="1157" spans="12:27" s="2" customFormat="1" ht="16" customHeight="1">
      <c r="L1157" s="5"/>
      <c r="M1157" s="5"/>
      <c r="N1157" s="5"/>
      <c r="O1157" s="5"/>
      <c r="P1157" s="122"/>
      <c r="Q1157" s="122"/>
      <c r="R1157" s="122"/>
      <c r="S1157" s="122"/>
      <c r="T1157" s="122"/>
      <c r="U1157" s="122"/>
      <c r="V1157" s="122"/>
      <c r="W1157" s="122"/>
      <c r="X1157" s="122"/>
      <c r="Y1157" s="122"/>
      <c r="Z1157" s="122"/>
      <c r="AA1157" s="122"/>
    </row>
    <row r="1158" spans="12:27" s="2" customFormat="1" ht="16" customHeight="1">
      <c r="L1158" s="5"/>
      <c r="M1158" s="5"/>
      <c r="N1158" s="5"/>
      <c r="O1158" s="5"/>
      <c r="P1158" s="122"/>
      <c r="Q1158" s="122"/>
      <c r="R1158" s="122"/>
      <c r="S1158" s="122"/>
      <c r="T1158" s="122"/>
      <c r="U1158" s="122"/>
      <c r="V1158" s="122"/>
      <c r="W1158" s="122"/>
      <c r="X1158" s="122"/>
      <c r="Y1158" s="122"/>
      <c r="Z1158" s="122"/>
      <c r="AA1158" s="122"/>
    </row>
    <row r="1159" spans="12:27" s="2" customFormat="1" ht="16" customHeight="1">
      <c r="L1159" s="5"/>
      <c r="M1159" s="5"/>
      <c r="N1159" s="5"/>
      <c r="O1159" s="5"/>
      <c r="P1159" s="122"/>
      <c r="Q1159" s="122"/>
      <c r="R1159" s="122"/>
      <c r="S1159" s="122"/>
      <c r="T1159" s="122"/>
      <c r="U1159" s="122"/>
      <c r="V1159" s="122"/>
      <c r="W1159" s="122"/>
      <c r="X1159" s="122"/>
      <c r="Y1159" s="122"/>
      <c r="Z1159" s="122"/>
      <c r="AA1159" s="122"/>
    </row>
    <row r="1160" spans="12:27" s="2" customFormat="1" ht="16" customHeight="1">
      <c r="L1160" s="5"/>
      <c r="M1160" s="5"/>
      <c r="N1160" s="5"/>
      <c r="O1160" s="5"/>
      <c r="P1160" s="122"/>
      <c r="Q1160" s="122"/>
      <c r="R1160" s="122"/>
      <c r="S1160" s="122"/>
      <c r="T1160" s="122"/>
      <c r="U1160" s="122"/>
      <c r="V1160" s="122"/>
      <c r="W1160" s="122"/>
      <c r="X1160" s="122"/>
      <c r="Y1160" s="122"/>
      <c r="Z1160" s="122"/>
      <c r="AA1160" s="122"/>
    </row>
    <row r="1161" spans="12:27" s="2" customFormat="1" ht="16" customHeight="1">
      <c r="L1161" s="5"/>
      <c r="M1161" s="5"/>
      <c r="N1161" s="5"/>
      <c r="O1161" s="5"/>
      <c r="P1161" s="122"/>
      <c r="Q1161" s="122"/>
      <c r="R1161" s="122"/>
      <c r="S1161" s="122"/>
      <c r="T1161" s="122"/>
      <c r="U1161" s="122"/>
      <c r="V1161" s="122"/>
      <c r="W1161" s="122"/>
      <c r="X1161" s="122"/>
      <c r="Y1161" s="122"/>
      <c r="Z1161" s="122"/>
      <c r="AA1161" s="122"/>
    </row>
    <row r="1162" spans="12:27" s="2" customFormat="1" ht="16" customHeight="1">
      <c r="L1162" s="5"/>
      <c r="M1162" s="5"/>
      <c r="N1162" s="5"/>
      <c r="O1162" s="5"/>
      <c r="P1162" s="122"/>
      <c r="Q1162" s="122"/>
      <c r="R1162" s="122"/>
      <c r="S1162" s="122"/>
      <c r="T1162" s="122"/>
      <c r="U1162" s="122"/>
      <c r="V1162" s="122"/>
      <c r="W1162" s="122"/>
      <c r="X1162" s="122"/>
      <c r="Y1162" s="122"/>
      <c r="Z1162" s="122"/>
      <c r="AA1162" s="122"/>
    </row>
    <row r="1163" spans="12:27" s="2" customFormat="1" ht="16" customHeight="1">
      <c r="L1163" s="5"/>
      <c r="M1163" s="5"/>
      <c r="N1163" s="5"/>
      <c r="O1163" s="5"/>
      <c r="P1163" s="122"/>
      <c r="Q1163" s="122"/>
      <c r="R1163" s="122"/>
      <c r="S1163" s="122"/>
      <c r="T1163" s="122"/>
      <c r="U1163" s="122"/>
      <c r="V1163" s="122"/>
      <c r="W1163" s="122"/>
      <c r="X1163" s="122"/>
      <c r="Y1163" s="122"/>
      <c r="Z1163" s="122"/>
      <c r="AA1163" s="122"/>
    </row>
    <row r="1164" spans="12:27" s="2" customFormat="1" ht="16" customHeight="1">
      <c r="L1164" s="5"/>
      <c r="M1164" s="5"/>
      <c r="N1164" s="5"/>
      <c r="O1164" s="5"/>
      <c r="P1164" s="122"/>
      <c r="Q1164" s="122"/>
      <c r="R1164" s="122"/>
      <c r="S1164" s="122"/>
      <c r="T1164" s="122"/>
      <c r="U1164" s="122"/>
      <c r="V1164" s="122"/>
      <c r="W1164" s="122"/>
      <c r="X1164" s="122"/>
      <c r="Y1164" s="122"/>
      <c r="Z1164" s="122"/>
      <c r="AA1164" s="122"/>
    </row>
    <row r="1165" spans="12:27" s="2" customFormat="1" ht="16" customHeight="1">
      <c r="L1165" s="5"/>
      <c r="M1165" s="5"/>
      <c r="N1165" s="5"/>
      <c r="O1165" s="5"/>
      <c r="P1165" s="122"/>
      <c r="Q1165" s="122"/>
      <c r="R1165" s="122"/>
      <c r="S1165" s="122"/>
      <c r="T1165" s="122"/>
      <c r="U1165" s="122"/>
      <c r="V1165" s="122"/>
      <c r="W1165" s="122"/>
      <c r="X1165" s="122"/>
      <c r="Y1165" s="122"/>
      <c r="Z1165" s="122"/>
      <c r="AA1165" s="122"/>
    </row>
    <row r="1166" spans="12:27" s="2" customFormat="1" ht="16" customHeight="1">
      <c r="L1166" s="5"/>
      <c r="M1166" s="5"/>
      <c r="N1166" s="5"/>
      <c r="O1166" s="5"/>
      <c r="P1166" s="122"/>
      <c r="Q1166" s="122"/>
      <c r="R1166" s="122"/>
      <c r="S1166" s="122"/>
      <c r="T1166" s="122"/>
      <c r="U1166" s="122"/>
      <c r="V1166" s="122"/>
      <c r="W1166" s="122"/>
      <c r="X1166" s="122"/>
      <c r="Y1166" s="122"/>
      <c r="Z1166" s="122"/>
      <c r="AA1166" s="122"/>
    </row>
    <row r="1167" spans="12:27" s="2" customFormat="1" ht="16" customHeight="1">
      <c r="L1167" s="5"/>
      <c r="M1167" s="5"/>
      <c r="N1167" s="5"/>
      <c r="O1167" s="5"/>
      <c r="P1167" s="122"/>
      <c r="Q1167" s="122"/>
      <c r="R1167" s="122"/>
      <c r="S1167" s="122"/>
      <c r="T1167" s="122"/>
      <c r="U1167" s="122"/>
      <c r="V1167" s="122"/>
      <c r="W1167" s="122"/>
      <c r="X1167" s="122"/>
      <c r="Y1167" s="122"/>
      <c r="Z1167" s="122"/>
      <c r="AA1167" s="122"/>
    </row>
    <row r="1168" spans="12:27" s="2" customFormat="1" ht="16" customHeight="1">
      <c r="L1168" s="5"/>
      <c r="M1168" s="5"/>
      <c r="N1168" s="5"/>
      <c r="O1168" s="5"/>
      <c r="P1168" s="122"/>
      <c r="Q1168" s="122"/>
      <c r="R1168" s="122"/>
      <c r="S1168" s="122"/>
      <c r="T1168" s="122"/>
      <c r="U1168" s="122"/>
      <c r="V1168" s="122"/>
      <c r="W1168" s="122"/>
      <c r="X1168" s="122"/>
      <c r="Y1168" s="122"/>
      <c r="Z1168" s="122"/>
      <c r="AA1168" s="122"/>
    </row>
    <row r="1169" spans="12:27" s="2" customFormat="1" ht="16" customHeight="1">
      <c r="L1169" s="5"/>
      <c r="M1169" s="5"/>
      <c r="N1169" s="5"/>
      <c r="O1169" s="5"/>
      <c r="P1169" s="122"/>
      <c r="Q1169" s="122"/>
      <c r="R1169" s="122"/>
      <c r="S1169" s="122"/>
      <c r="T1169" s="122"/>
      <c r="U1169" s="122"/>
      <c r="V1169" s="122"/>
      <c r="W1169" s="122"/>
      <c r="X1169" s="122"/>
      <c r="Y1169" s="122"/>
      <c r="Z1169" s="122"/>
      <c r="AA1169" s="122"/>
    </row>
    <row r="1170" spans="12:27" s="2" customFormat="1" ht="16" customHeight="1">
      <c r="L1170" s="5"/>
      <c r="M1170" s="5"/>
      <c r="N1170" s="5"/>
      <c r="O1170" s="5"/>
      <c r="P1170" s="122"/>
      <c r="Q1170" s="122"/>
      <c r="R1170" s="122"/>
      <c r="S1170" s="122"/>
      <c r="T1170" s="122"/>
      <c r="U1170" s="122"/>
      <c r="V1170" s="122"/>
      <c r="W1170" s="122"/>
      <c r="X1170" s="122"/>
      <c r="Y1170" s="122"/>
      <c r="Z1170" s="122"/>
      <c r="AA1170" s="122"/>
    </row>
    <row r="1171" spans="12:27" s="2" customFormat="1" ht="16" customHeight="1">
      <c r="L1171" s="5"/>
      <c r="M1171" s="5"/>
      <c r="N1171" s="5"/>
      <c r="O1171" s="5"/>
      <c r="P1171" s="122"/>
      <c r="Q1171" s="122"/>
      <c r="R1171" s="122"/>
      <c r="S1171" s="122"/>
      <c r="T1171" s="122"/>
      <c r="U1171" s="122"/>
      <c r="V1171" s="122"/>
      <c r="W1171" s="122"/>
      <c r="X1171" s="122"/>
      <c r="Y1171" s="122"/>
      <c r="Z1171" s="122"/>
      <c r="AA1171" s="122"/>
    </row>
    <row r="1172" spans="12:27" s="2" customFormat="1" ht="16" customHeight="1">
      <c r="L1172" s="5"/>
      <c r="M1172" s="5"/>
      <c r="N1172" s="5"/>
      <c r="O1172" s="5"/>
      <c r="P1172" s="122"/>
      <c r="Q1172" s="122"/>
      <c r="R1172" s="122"/>
      <c r="S1172" s="122"/>
      <c r="T1172" s="122"/>
      <c r="U1172" s="122"/>
      <c r="V1172" s="122"/>
      <c r="W1172" s="122"/>
      <c r="X1172" s="122"/>
      <c r="Y1172" s="122"/>
      <c r="Z1172" s="122"/>
      <c r="AA1172" s="122"/>
    </row>
    <row r="1173" spans="12:27" s="2" customFormat="1" ht="16" customHeight="1">
      <c r="L1173" s="5"/>
      <c r="M1173" s="5"/>
      <c r="N1173" s="5"/>
      <c r="O1173" s="5"/>
      <c r="P1173" s="122"/>
      <c r="Q1173" s="122"/>
      <c r="R1173" s="122"/>
      <c r="S1173" s="122"/>
      <c r="T1173" s="122"/>
      <c r="U1173" s="122"/>
      <c r="V1173" s="122"/>
      <c r="W1173" s="122"/>
      <c r="X1173" s="122"/>
      <c r="Y1173" s="122"/>
      <c r="Z1173" s="122"/>
      <c r="AA1173" s="122"/>
    </row>
    <row r="1174" spans="12:27" s="2" customFormat="1" ht="16" customHeight="1">
      <c r="L1174" s="5"/>
      <c r="M1174" s="5"/>
      <c r="N1174" s="5"/>
      <c r="O1174" s="5"/>
      <c r="P1174" s="122"/>
      <c r="Q1174" s="122"/>
      <c r="R1174" s="122"/>
      <c r="S1174" s="122"/>
      <c r="T1174" s="122"/>
      <c r="U1174" s="122"/>
      <c r="V1174" s="122"/>
      <c r="W1174" s="122"/>
      <c r="X1174" s="122"/>
      <c r="Y1174" s="122"/>
      <c r="Z1174" s="122"/>
      <c r="AA1174" s="122"/>
    </row>
    <row r="1175" spans="12:27" s="2" customFormat="1" ht="16" customHeight="1">
      <c r="L1175" s="5"/>
      <c r="M1175" s="5"/>
      <c r="N1175" s="5"/>
      <c r="O1175" s="5"/>
      <c r="P1175" s="122"/>
      <c r="Q1175" s="122"/>
      <c r="R1175" s="122"/>
      <c r="S1175" s="122"/>
      <c r="T1175" s="122"/>
      <c r="U1175" s="122"/>
      <c r="V1175" s="122"/>
      <c r="W1175" s="122"/>
      <c r="X1175" s="122"/>
      <c r="Y1175" s="122"/>
      <c r="Z1175" s="122"/>
      <c r="AA1175" s="122"/>
    </row>
    <row r="1176" spans="12:27" s="2" customFormat="1" ht="16" customHeight="1">
      <c r="L1176" s="5"/>
      <c r="M1176" s="5"/>
      <c r="N1176" s="5"/>
      <c r="O1176" s="5"/>
      <c r="P1176" s="122"/>
      <c r="Q1176" s="122"/>
      <c r="R1176" s="122"/>
      <c r="S1176" s="122"/>
      <c r="T1176" s="122"/>
      <c r="U1176" s="122"/>
      <c r="V1176" s="122"/>
      <c r="W1176" s="122"/>
      <c r="X1176" s="122"/>
      <c r="Y1176" s="122"/>
      <c r="Z1176" s="122"/>
      <c r="AA1176" s="122"/>
    </row>
    <row r="1177" spans="12:27" s="2" customFormat="1" ht="16" customHeight="1">
      <c r="L1177" s="5"/>
      <c r="M1177" s="5"/>
      <c r="N1177" s="5"/>
      <c r="O1177" s="5"/>
      <c r="P1177" s="122"/>
      <c r="Q1177" s="122"/>
      <c r="R1177" s="122"/>
      <c r="S1177" s="122"/>
      <c r="T1177" s="122"/>
      <c r="U1177" s="122"/>
      <c r="V1177" s="122"/>
      <c r="W1177" s="122"/>
      <c r="X1177" s="122"/>
      <c r="Y1177" s="122"/>
      <c r="Z1177" s="122"/>
      <c r="AA1177" s="122"/>
    </row>
    <row r="1178" spans="12:27" s="2" customFormat="1" ht="16" customHeight="1">
      <c r="L1178" s="5"/>
      <c r="M1178" s="5"/>
      <c r="N1178" s="5"/>
      <c r="O1178" s="5"/>
      <c r="P1178" s="122"/>
      <c r="Q1178" s="122"/>
      <c r="R1178" s="122"/>
      <c r="S1178" s="122"/>
      <c r="T1178" s="122"/>
      <c r="U1178" s="122"/>
      <c r="V1178" s="122"/>
      <c r="W1178" s="122"/>
      <c r="X1178" s="122"/>
      <c r="Y1178" s="122"/>
      <c r="Z1178" s="122"/>
      <c r="AA1178" s="122"/>
    </row>
    <row r="1179" spans="12:27" s="2" customFormat="1" ht="16" customHeight="1">
      <c r="L1179" s="5"/>
      <c r="M1179" s="5"/>
      <c r="N1179" s="5"/>
      <c r="O1179" s="5"/>
      <c r="P1179" s="122"/>
      <c r="Q1179" s="122"/>
      <c r="R1179" s="122"/>
      <c r="S1179" s="122"/>
      <c r="T1179" s="122"/>
      <c r="U1179" s="122"/>
      <c r="V1179" s="122"/>
      <c r="W1179" s="122"/>
      <c r="X1179" s="122"/>
      <c r="Y1179" s="122"/>
      <c r="Z1179" s="122"/>
      <c r="AA1179" s="122"/>
    </row>
    <row r="1180" spans="12:27" s="2" customFormat="1" ht="16" customHeight="1">
      <c r="L1180" s="5"/>
      <c r="M1180" s="5"/>
      <c r="N1180" s="5"/>
      <c r="O1180" s="5"/>
      <c r="P1180" s="122"/>
      <c r="Q1180" s="122"/>
      <c r="R1180" s="122"/>
      <c r="S1180" s="122"/>
      <c r="T1180" s="122"/>
      <c r="U1180" s="122"/>
      <c r="V1180" s="122"/>
      <c r="W1180" s="122"/>
      <c r="X1180" s="122"/>
      <c r="Y1180" s="122"/>
      <c r="Z1180" s="122"/>
      <c r="AA1180" s="122"/>
    </row>
    <row r="1181" spans="12:27" s="2" customFormat="1" ht="16" customHeight="1">
      <c r="L1181" s="5"/>
      <c r="M1181" s="5"/>
      <c r="N1181" s="5"/>
      <c r="O1181" s="5"/>
      <c r="P1181" s="122"/>
      <c r="Q1181" s="122"/>
      <c r="R1181" s="122"/>
      <c r="S1181" s="122"/>
      <c r="T1181" s="122"/>
      <c r="U1181" s="122"/>
      <c r="V1181" s="122"/>
      <c r="W1181" s="122"/>
      <c r="X1181" s="122"/>
      <c r="Y1181" s="122"/>
      <c r="Z1181" s="122"/>
      <c r="AA1181" s="122"/>
    </row>
    <row r="1182" spans="12:27" s="2" customFormat="1" ht="16" customHeight="1">
      <c r="L1182" s="5"/>
      <c r="M1182" s="5"/>
      <c r="N1182" s="5"/>
      <c r="O1182" s="5"/>
      <c r="P1182" s="122"/>
      <c r="Q1182" s="122"/>
      <c r="R1182" s="122"/>
      <c r="S1182" s="122"/>
      <c r="T1182" s="122"/>
      <c r="U1182" s="122"/>
      <c r="V1182" s="122"/>
      <c r="W1182" s="122"/>
      <c r="X1182" s="122"/>
      <c r="Y1182" s="122"/>
      <c r="Z1182" s="122"/>
      <c r="AA1182" s="122"/>
    </row>
    <row r="1183" spans="12:27" s="2" customFormat="1" ht="16" customHeight="1">
      <c r="L1183" s="5"/>
      <c r="M1183" s="5"/>
      <c r="N1183" s="5"/>
      <c r="O1183" s="5"/>
      <c r="P1183" s="122"/>
      <c r="Q1183" s="122"/>
      <c r="R1183" s="122"/>
      <c r="S1183" s="122"/>
      <c r="T1183" s="122"/>
      <c r="U1183" s="122"/>
      <c r="V1183" s="122"/>
      <c r="W1183" s="122"/>
      <c r="X1183" s="122"/>
      <c r="Y1183" s="122"/>
      <c r="Z1183" s="122"/>
      <c r="AA1183" s="122"/>
    </row>
    <row r="1184" spans="12:27" s="2" customFormat="1" ht="16" customHeight="1">
      <c r="L1184" s="5"/>
      <c r="M1184" s="5"/>
      <c r="N1184" s="5"/>
      <c r="O1184" s="5"/>
      <c r="P1184" s="122"/>
      <c r="Q1184" s="122"/>
      <c r="R1184" s="122"/>
      <c r="S1184" s="122"/>
      <c r="T1184" s="122"/>
      <c r="U1184" s="122"/>
      <c r="V1184" s="122"/>
      <c r="W1184" s="122"/>
      <c r="X1184" s="122"/>
      <c r="Y1184" s="122"/>
      <c r="Z1184" s="122"/>
      <c r="AA1184" s="122"/>
    </row>
    <row r="1185" spans="12:27" s="2" customFormat="1" ht="16" customHeight="1">
      <c r="L1185" s="5"/>
      <c r="M1185" s="5"/>
      <c r="N1185" s="5"/>
      <c r="O1185" s="5"/>
      <c r="P1185" s="122"/>
      <c r="Q1185" s="122"/>
      <c r="R1185" s="122"/>
      <c r="S1185" s="122"/>
      <c r="T1185" s="122"/>
      <c r="U1185" s="122"/>
      <c r="V1185" s="122"/>
      <c r="W1185" s="122"/>
      <c r="X1185" s="122"/>
      <c r="Y1185" s="122"/>
      <c r="Z1185" s="122"/>
      <c r="AA1185" s="122"/>
    </row>
    <row r="1186" spans="12:27" s="2" customFormat="1" ht="16" customHeight="1">
      <c r="L1186" s="5"/>
      <c r="M1186" s="5"/>
      <c r="N1186" s="5"/>
      <c r="O1186" s="5"/>
      <c r="P1186" s="122"/>
      <c r="Q1186" s="122"/>
      <c r="R1186" s="122"/>
      <c r="S1186" s="122"/>
      <c r="T1186" s="122"/>
      <c r="U1186" s="122"/>
      <c r="V1186" s="122"/>
      <c r="W1186" s="122"/>
      <c r="X1186" s="122"/>
      <c r="Y1186" s="122"/>
      <c r="Z1186" s="122"/>
      <c r="AA1186" s="122"/>
    </row>
    <row r="1187" spans="12:27" s="2" customFormat="1" ht="16" customHeight="1">
      <c r="L1187" s="5"/>
      <c r="M1187" s="5"/>
      <c r="N1187" s="5"/>
      <c r="O1187" s="5"/>
      <c r="P1187" s="122"/>
      <c r="Q1187" s="122"/>
      <c r="R1187" s="122"/>
      <c r="S1187" s="122"/>
      <c r="T1187" s="122"/>
      <c r="U1187" s="122"/>
      <c r="V1187" s="122"/>
      <c r="W1187" s="122"/>
      <c r="X1187" s="122"/>
      <c r="Y1187" s="122"/>
      <c r="Z1187" s="122"/>
      <c r="AA1187" s="122"/>
    </row>
    <row r="1188" spans="12:27" s="2" customFormat="1" ht="16" customHeight="1">
      <c r="L1188" s="5"/>
      <c r="M1188" s="5"/>
      <c r="N1188" s="5"/>
      <c r="O1188" s="5"/>
      <c r="P1188" s="122"/>
      <c r="Q1188" s="122"/>
      <c r="R1188" s="122"/>
      <c r="S1188" s="122"/>
      <c r="T1188" s="122"/>
      <c r="U1188" s="122"/>
      <c r="V1188" s="122"/>
      <c r="W1188" s="122"/>
      <c r="X1188" s="122"/>
      <c r="Y1188" s="122"/>
      <c r="Z1188" s="122"/>
      <c r="AA1188" s="122"/>
    </row>
    <row r="1189" spans="12:27" s="2" customFormat="1" ht="16" customHeight="1">
      <c r="L1189" s="5"/>
      <c r="M1189" s="5"/>
      <c r="N1189" s="5"/>
      <c r="O1189" s="5"/>
      <c r="P1189" s="122"/>
      <c r="Q1189" s="122"/>
      <c r="R1189" s="122"/>
      <c r="S1189" s="122"/>
      <c r="T1189" s="122"/>
      <c r="U1189" s="122"/>
      <c r="V1189" s="122"/>
      <c r="W1189" s="122"/>
      <c r="X1189" s="122"/>
      <c r="Y1189" s="122"/>
      <c r="Z1189" s="122"/>
      <c r="AA1189" s="122"/>
    </row>
    <row r="1190" spans="12:27" s="2" customFormat="1" ht="16" customHeight="1">
      <c r="L1190" s="5"/>
      <c r="M1190" s="5"/>
      <c r="N1190" s="5"/>
      <c r="O1190" s="5"/>
      <c r="P1190" s="122"/>
      <c r="Q1190" s="122"/>
      <c r="R1190" s="122"/>
      <c r="S1190" s="122"/>
      <c r="T1190" s="122"/>
      <c r="U1190" s="122"/>
      <c r="V1190" s="122"/>
      <c r="W1190" s="122"/>
      <c r="X1190" s="122"/>
      <c r="Y1190" s="122"/>
      <c r="Z1190" s="122"/>
      <c r="AA1190" s="122"/>
    </row>
    <row r="1191" spans="12:27" s="2" customFormat="1" ht="16" customHeight="1">
      <c r="L1191" s="5"/>
      <c r="M1191" s="5"/>
      <c r="N1191" s="5"/>
      <c r="O1191" s="5"/>
      <c r="P1191" s="122"/>
      <c r="Q1191" s="122"/>
      <c r="R1191" s="122"/>
      <c r="S1191" s="122"/>
      <c r="T1191" s="122"/>
      <c r="U1191" s="122"/>
      <c r="V1191" s="122"/>
      <c r="W1191" s="122"/>
      <c r="X1191" s="122"/>
      <c r="Y1191" s="122"/>
      <c r="Z1191" s="122"/>
      <c r="AA1191" s="122"/>
    </row>
    <row r="1192" spans="12:27" s="2" customFormat="1" ht="16" customHeight="1">
      <c r="L1192" s="5"/>
      <c r="M1192" s="5"/>
      <c r="N1192" s="5"/>
      <c r="O1192" s="5"/>
      <c r="P1192" s="122"/>
      <c r="Q1192" s="122"/>
      <c r="R1192" s="122"/>
      <c r="S1192" s="122"/>
      <c r="T1192" s="122"/>
      <c r="U1192" s="122"/>
      <c r="V1192" s="122"/>
      <c r="W1192" s="122"/>
      <c r="X1192" s="122"/>
      <c r="Y1192" s="122"/>
      <c r="Z1192" s="122"/>
      <c r="AA1192" s="122"/>
    </row>
    <row r="1193" spans="12:27" s="2" customFormat="1" ht="16" customHeight="1">
      <c r="L1193" s="5"/>
      <c r="M1193" s="5"/>
      <c r="N1193" s="5"/>
      <c r="O1193" s="5"/>
      <c r="P1193" s="122"/>
      <c r="Q1193" s="122"/>
      <c r="R1193" s="122"/>
      <c r="S1193" s="122"/>
      <c r="T1193" s="122"/>
      <c r="U1193" s="122"/>
      <c r="V1193" s="122"/>
      <c r="W1193" s="122"/>
      <c r="X1193" s="122"/>
      <c r="Y1193" s="122"/>
      <c r="Z1193" s="122"/>
      <c r="AA1193" s="122"/>
    </row>
    <row r="1194" spans="12:27" s="2" customFormat="1" ht="16" customHeight="1">
      <c r="L1194" s="5"/>
      <c r="M1194" s="5"/>
      <c r="N1194" s="5"/>
      <c r="O1194" s="5"/>
      <c r="P1194" s="122"/>
      <c r="Q1194" s="122"/>
      <c r="R1194" s="122"/>
      <c r="S1194" s="122"/>
      <c r="T1194" s="122"/>
      <c r="U1194" s="122"/>
      <c r="V1194" s="122"/>
      <c r="W1194" s="122"/>
      <c r="X1194" s="122"/>
      <c r="Y1194" s="122"/>
      <c r="Z1194" s="122"/>
      <c r="AA1194" s="122"/>
    </row>
    <row r="1195" spans="12:27" s="2" customFormat="1" ht="16" customHeight="1">
      <c r="L1195" s="5"/>
      <c r="M1195" s="5"/>
      <c r="N1195" s="5"/>
      <c r="O1195" s="5"/>
      <c r="P1195" s="122"/>
      <c r="Q1195" s="122"/>
      <c r="R1195" s="122"/>
      <c r="S1195" s="122"/>
      <c r="T1195" s="122"/>
      <c r="U1195" s="122"/>
      <c r="V1195" s="122"/>
      <c r="W1195" s="122"/>
      <c r="X1195" s="122"/>
      <c r="Y1195" s="122"/>
      <c r="Z1195" s="122"/>
      <c r="AA1195" s="122"/>
    </row>
    <row r="1196" spans="12:27" s="2" customFormat="1" ht="16" customHeight="1">
      <c r="L1196" s="5"/>
      <c r="M1196" s="5"/>
      <c r="N1196" s="5"/>
      <c r="O1196" s="5"/>
      <c r="P1196" s="122"/>
      <c r="Q1196" s="122"/>
      <c r="R1196" s="122"/>
      <c r="S1196" s="122"/>
      <c r="T1196" s="122"/>
      <c r="U1196" s="122"/>
      <c r="V1196" s="122"/>
      <c r="W1196" s="122"/>
      <c r="X1196" s="122"/>
      <c r="Y1196" s="122"/>
      <c r="Z1196" s="122"/>
      <c r="AA1196" s="122"/>
    </row>
    <row r="1197" spans="12:27" s="2" customFormat="1" ht="16" customHeight="1">
      <c r="L1197" s="5"/>
      <c r="M1197" s="5"/>
      <c r="N1197" s="5"/>
      <c r="O1197" s="5"/>
      <c r="P1197" s="122"/>
      <c r="Q1197" s="122"/>
      <c r="R1197" s="122"/>
      <c r="S1197" s="122"/>
      <c r="T1197" s="122"/>
      <c r="U1197" s="122"/>
      <c r="V1197" s="122"/>
      <c r="W1197" s="122"/>
      <c r="X1197" s="122"/>
      <c r="Y1197" s="122"/>
      <c r="Z1197" s="122"/>
      <c r="AA1197" s="122"/>
    </row>
    <row r="1198" spans="12:27" s="2" customFormat="1" ht="16" customHeight="1">
      <c r="L1198" s="5"/>
      <c r="M1198" s="5"/>
      <c r="N1198" s="5"/>
      <c r="O1198" s="5"/>
      <c r="P1198" s="122"/>
      <c r="Q1198" s="122"/>
      <c r="R1198" s="122"/>
      <c r="S1198" s="122"/>
      <c r="T1198" s="122"/>
      <c r="U1198" s="122"/>
      <c r="V1198" s="122"/>
      <c r="W1198" s="122"/>
      <c r="X1198" s="122"/>
      <c r="Y1198" s="122"/>
      <c r="Z1198" s="122"/>
      <c r="AA1198" s="122"/>
    </row>
    <row r="1199" spans="12:27" s="2" customFormat="1" ht="16" customHeight="1">
      <c r="L1199" s="5"/>
      <c r="M1199" s="5"/>
      <c r="N1199" s="5"/>
      <c r="O1199" s="5"/>
      <c r="P1199" s="122"/>
      <c r="Q1199" s="122"/>
      <c r="R1199" s="122"/>
      <c r="S1199" s="122"/>
      <c r="T1199" s="122"/>
      <c r="U1199" s="122"/>
      <c r="V1199" s="122"/>
      <c r="W1199" s="122"/>
      <c r="X1199" s="122"/>
      <c r="Y1199" s="122"/>
      <c r="Z1199" s="122"/>
      <c r="AA1199" s="122"/>
    </row>
    <row r="1200" spans="12:27" s="2" customFormat="1" ht="16" customHeight="1">
      <c r="L1200" s="5"/>
      <c r="M1200" s="5"/>
      <c r="N1200" s="5"/>
      <c r="O1200" s="5"/>
      <c r="P1200" s="122"/>
      <c r="Q1200" s="122"/>
      <c r="R1200" s="122"/>
      <c r="S1200" s="122"/>
      <c r="T1200" s="122"/>
      <c r="U1200" s="122"/>
      <c r="V1200" s="122"/>
      <c r="W1200" s="122"/>
      <c r="X1200" s="122"/>
      <c r="Y1200" s="122"/>
      <c r="Z1200" s="122"/>
      <c r="AA1200" s="122"/>
    </row>
    <row r="1201" spans="12:27" s="2" customFormat="1" ht="16" customHeight="1">
      <c r="L1201" s="5"/>
      <c r="M1201" s="5"/>
      <c r="N1201" s="5"/>
      <c r="O1201" s="5"/>
      <c r="P1201" s="122"/>
      <c r="Q1201" s="122"/>
      <c r="R1201" s="122"/>
      <c r="S1201" s="122"/>
      <c r="T1201" s="122"/>
      <c r="U1201" s="122"/>
      <c r="V1201" s="122"/>
      <c r="W1201" s="122"/>
      <c r="X1201" s="122"/>
      <c r="Y1201" s="122"/>
      <c r="Z1201" s="122"/>
      <c r="AA1201" s="122"/>
    </row>
    <row r="1202" spans="12:27" s="2" customFormat="1" ht="16" customHeight="1">
      <c r="L1202" s="5"/>
      <c r="M1202" s="5"/>
      <c r="N1202" s="5"/>
      <c r="O1202" s="5"/>
      <c r="P1202" s="122"/>
      <c r="Q1202" s="122"/>
      <c r="R1202" s="122"/>
      <c r="S1202" s="122"/>
      <c r="T1202" s="122"/>
      <c r="U1202" s="122"/>
      <c r="V1202" s="122"/>
      <c r="W1202" s="122"/>
      <c r="X1202" s="122"/>
      <c r="Y1202" s="122"/>
      <c r="Z1202" s="122"/>
      <c r="AA1202" s="122"/>
    </row>
    <row r="1203" spans="12:27" s="2" customFormat="1" ht="16" customHeight="1">
      <c r="L1203" s="5"/>
      <c r="M1203" s="5"/>
      <c r="N1203" s="5"/>
      <c r="O1203" s="5"/>
      <c r="P1203" s="122"/>
      <c r="Q1203" s="122"/>
      <c r="R1203" s="122"/>
      <c r="S1203" s="122"/>
      <c r="T1203" s="122"/>
      <c r="U1203" s="122"/>
      <c r="V1203" s="122"/>
      <c r="W1203" s="122"/>
      <c r="X1203" s="122"/>
      <c r="Y1203" s="122"/>
      <c r="Z1203" s="122"/>
      <c r="AA1203" s="122"/>
    </row>
    <row r="1204" spans="12:27" s="2" customFormat="1" ht="16" customHeight="1">
      <c r="L1204" s="5"/>
      <c r="M1204" s="5"/>
      <c r="N1204" s="5"/>
      <c r="O1204" s="5"/>
      <c r="P1204" s="122"/>
      <c r="Q1204" s="122"/>
      <c r="R1204" s="122"/>
      <c r="S1204" s="122"/>
      <c r="T1204" s="122"/>
      <c r="U1204" s="122"/>
      <c r="V1204" s="122"/>
      <c r="W1204" s="122"/>
      <c r="X1204" s="122"/>
      <c r="Y1204" s="122"/>
      <c r="Z1204" s="122"/>
      <c r="AA1204" s="122"/>
    </row>
    <row r="1205" spans="12:27" s="2" customFormat="1" ht="16" customHeight="1">
      <c r="L1205" s="5"/>
      <c r="M1205" s="5"/>
      <c r="N1205" s="5"/>
      <c r="O1205" s="5"/>
      <c r="P1205" s="122"/>
      <c r="Q1205" s="122"/>
      <c r="R1205" s="122"/>
      <c r="S1205" s="122"/>
      <c r="T1205" s="122"/>
      <c r="U1205" s="122"/>
      <c r="V1205" s="122"/>
      <c r="W1205" s="122"/>
      <c r="X1205" s="122"/>
      <c r="Y1205" s="122"/>
      <c r="Z1205" s="122"/>
      <c r="AA1205" s="122"/>
    </row>
    <row r="1206" spans="12:27" s="2" customFormat="1" ht="16" customHeight="1">
      <c r="L1206" s="5"/>
      <c r="M1206" s="5"/>
      <c r="N1206" s="5"/>
      <c r="O1206" s="5"/>
      <c r="P1206" s="122"/>
      <c r="Q1206" s="122"/>
      <c r="R1206" s="122"/>
      <c r="S1206" s="122"/>
      <c r="T1206" s="122"/>
      <c r="U1206" s="122"/>
      <c r="V1206" s="122"/>
      <c r="W1206" s="122"/>
      <c r="X1206" s="122"/>
      <c r="Y1206" s="122"/>
      <c r="Z1206" s="122"/>
      <c r="AA1206" s="122"/>
    </row>
    <row r="1207" spans="12:27" s="2" customFormat="1" ht="16" customHeight="1">
      <c r="L1207" s="5"/>
      <c r="M1207" s="5"/>
      <c r="N1207" s="5"/>
      <c r="O1207" s="5"/>
      <c r="P1207" s="122"/>
      <c r="Q1207" s="122"/>
      <c r="R1207" s="122"/>
      <c r="S1207" s="122"/>
      <c r="T1207" s="122"/>
      <c r="U1207" s="122"/>
      <c r="V1207" s="122"/>
      <c r="W1207" s="122"/>
      <c r="X1207" s="122"/>
      <c r="Y1207" s="122"/>
      <c r="Z1207" s="122"/>
      <c r="AA1207" s="122"/>
    </row>
    <row r="1208" spans="12:27" s="2" customFormat="1" ht="16" customHeight="1">
      <c r="L1208" s="5"/>
      <c r="M1208" s="5"/>
      <c r="N1208" s="5"/>
      <c r="O1208" s="5"/>
      <c r="P1208" s="122"/>
      <c r="Q1208" s="122"/>
      <c r="R1208" s="122"/>
      <c r="S1208" s="122"/>
      <c r="T1208" s="122"/>
      <c r="U1208" s="122"/>
      <c r="V1208" s="122"/>
      <c r="W1208" s="122"/>
      <c r="X1208" s="122"/>
      <c r="Y1208" s="122"/>
      <c r="Z1208" s="122"/>
      <c r="AA1208" s="122"/>
    </row>
    <row r="1209" spans="12:27" s="2" customFormat="1" ht="16" customHeight="1">
      <c r="L1209" s="5"/>
      <c r="M1209" s="5"/>
      <c r="N1209" s="5"/>
      <c r="O1209" s="5"/>
      <c r="P1209" s="122"/>
      <c r="Q1209" s="122"/>
      <c r="R1209" s="122"/>
      <c r="S1209" s="122"/>
      <c r="T1209" s="122"/>
      <c r="U1209" s="122"/>
      <c r="V1209" s="122"/>
      <c r="W1209" s="122"/>
      <c r="X1209" s="122"/>
      <c r="Y1209" s="122"/>
      <c r="Z1209" s="122"/>
      <c r="AA1209" s="122"/>
    </row>
    <row r="1210" spans="12:27" s="2" customFormat="1" ht="16" customHeight="1">
      <c r="L1210" s="5"/>
      <c r="M1210" s="5"/>
      <c r="N1210" s="5"/>
      <c r="O1210" s="5"/>
      <c r="P1210" s="122"/>
      <c r="Q1210" s="122"/>
      <c r="R1210" s="122"/>
      <c r="S1210" s="122"/>
      <c r="T1210" s="122"/>
      <c r="U1210" s="122"/>
      <c r="V1210" s="122"/>
      <c r="W1210" s="122"/>
      <c r="X1210" s="122"/>
      <c r="Y1210" s="122"/>
      <c r="Z1210" s="122"/>
      <c r="AA1210" s="122"/>
    </row>
    <row r="1211" spans="12:27" s="2" customFormat="1" ht="16" customHeight="1">
      <c r="L1211" s="5"/>
      <c r="M1211" s="5"/>
      <c r="N1211" s="5"/>
      <c r="O1211" s="5"/>
      <c r="P1211" s="122"/>
      <c r="Q1211" s="122"/>
      <c r="R1211" s="122"/>
      <c r="S1211" s="122"/>
      <c r="T1211" s="122"/>
      <c r="U1211" s="122"/>
      <c r="V1211" s="122"/>
      <c r="W1211" s="122"/>
      <c r="X1211" s="122"/>
      <c r="Y1211" s="122"/>
      <c r="Z1211" s="122"/>
      <c r="AA1211" s="122"/>
    </row>
    <row r="1212" spans="12:27" s="2" customFormat="1" ht="16" customHeight="1">
      <c r="L1212" s="5"/>
      <c r="M1212" s="5"/>
      <c r="N1212" s="5"/>
      <c r="O1212" s="5"/>
      <c r="P1212" s="122"/>
      <c r="Q1212" s="122"/>
      <c r="R1212" s="122"/>
      <c r="S1212" s="122"/>
      <c r="T1212" s="122"/>
      <c r="U1212" s="122"/>
      <c r="V1212" s="122"/>
      <c r="W1212" s="122"/>
      <c r="X1212" s="122"/>
      <c r="Y1212" s="122"/>
      <c r="Z1212" s="122"/>
      <c r="AA1212" s="122"/>
    </row>
    <row r="1213" spans="12:27" s="2" customFormat="1" ht="16" customHeight="1">
      <c r="L1213" s="5"/>
      <c r="M1213" s="5"/>
      <c r="N1213" s="5"/>
      <c r="O1213" s="5"/>
      <c r="P1213" s="122"/>
      <c r="Q1213" s="122"/>
      <c r="R1213" s="122"/>
      <c r="S1213" s="122"/>
      <c r="T1213" s="122"/>
      <c r="U1213" s="122"/>
      <c r="V1213" s="122"/>
      <c r="W1213" s="122"/>
      <c r="X1213" s="122"/>
      <c r="Y1213" s="122"/>
      <c r="Z1213" s="122"/>
      <c r="AA1213" s="122"/>
    </row>
    <row r="1214" spans="12:27" s="2" customFormat="1" ht="16" customHeight="1">
      <c r="L1214" s="5"/>
      <c r="M1214" s="5"/>
      <c r="N1214" s="5"/>
      <c r="O1214" s="5"/>
      <c r="P1214" s="122"/>
      <c r="Q1214" s="122"/>
      <c r="R1214" s="122"/>
      <c r="S1214" s="122"/>
      <c r="T1214" s="122"/>
      <c r="U1214" s="122"/>
      <c r="V1214" s="122"/>
      <c r="W1214" s="122"/>
      <c r="X1214" s="122"/>
      <c r="Y1214" s="122"/>
      <c r="Z1214" s="122"/>
      <c r="AA1214" s="122"/>
    </row>
    <row r="1215" spans="12:27" s="2" customFormat="1" ht="16" customHeight="1">
      <c r="L1215" s="5"/>
      <c r="M1215" s="5"/>
      <c r="N1215" s="5"/>
      <c r="O1215" s="5"/>
      <c r="P1215" s="122"/>
      <c r="Q1215" s="122"/>
      <c r="R1215" s="122"/>
      <c r="S1215" s="122"/>
      <c r="T1215" s="122"/>
      <c r="U1215" s="122"/>
      <c r="V1215" s="122"/>
      <c r="W1215" s="122"/>
      <c r="X1215" s="122"/>
      <c r="Y1215" s="122"/>
      <c r="Z1215" s="122"/>
      <c r="AA1215" s="122"/>
    </row>
    <row r="1216" spans="12:27" s="2" customFormat="1" ht="16" customHeight="1">
      <c r="L1216" s="5"/>
      <c r="M1216" s="5"/>
      <c r="N1216" s="5"/>
      <c r="O1216" s="5"/>
      <c r="P1216" s="122"/>
      <c r="Q1216" s="122"/>
      <c r="R1216" s="122"/>
      <c r="S1216" s="122"/>
      <c r="T1216" s="122"/>
      <c r="U1216" s="122"/>
      <c r="V1216" s="122"/>
      <c r="W1216" s="122"/>
      <c r="X1216" s="122"/>
      <c r="Y1216" s="122"/>
      <c r="Z1216" s="122"/>
      <c r="AA1216" s="122"/>
    </row>
    <row r="1217" spans="12:27" s="2" customFormat="1" ht="16" customHeight="1">
      <c r="L1217" s="5"/>
      <c r="M1217" s="5"/>
      <c r="N1217" s="5"/>
      <c r="O1217" s="5"/>
      <c r="P1217" s="122"/>
      <c r="Q1217" s="122"/>
      <c r="R1217" s="122"/>
      <c r="S1217" s="122"/>
      <c r="T1217" s="122"/>
      <c r="U1217" s="122"/>
      <c r="V1217" s="122"/>
      <c r="W1217" s="122"/>
      <c r="X1217" s="122"/>
      <c r="Y1217" s="122"/>
      <c r="Z1217" s="122"/>
      <c r="AA1217" s="122"/>
    </row>
    <row r="1218" spans="12:27" s="2" customFormat="1" ht="16" customHeight="1">
      <c r="L1218" s="5"/>
      <c r="M1218" s="5"/>
      <c r="N1218" s="5"/>
      <c r="O1218" s="5"/>
      <c r="P1218" s="122"/>
      <c r="Q1218" s="122"/>
      <c r="R1218" s="122"/>
      <c r="S1218" s="122"/>
      <c r="T1218" s="122"/>
      <c r="U1218" s="122"/>
      <c r="V1218" s="122"/>
      <c r="W1218" s="122"/>
      <c r="X1218" s="122"/>
      <c r="Y1218" s="122"/>
      <c r="Z1218" s="122"/>
      <c r="AA1218" s="122"/>
    </row>
    <row r="1219" spans="12:27" s="2" customFormat="1" ht="16" customHeight="1">
      <c r="L1219" s="5"/>
      <c r="M1219" s="5"/>
      <c r="N1219" s="5"/>
      <c r="O1219" s="5"/>
      <c r="P1219" s="122"/>
      <c r="Q1219" s="122"/>
      <c r="R1219" s="122"/>
      <c r="S1219" s="122"/>
      <c r="T1219" s="122"/>
      <c r="U1219" s="122"/>
      <c r="V1219" s="122"/>
      <c r="W1219" s="122"/>
      <c r="X1219" s="122"/>
      <c r="Y1219" s="122"/>
      <c r="Z1219" s="122"/>
      <c r="AA1219" s="122"/>
    </row>
    <row r="1220" spans="12:27" s="2" customFormat="1" ht="16" customHeight="1">
      <c r="L1220" s="5"/>
      <c r="M1220" s="5"/>
      <c r="N1220" s="5"/>
      <c r="O1220" s="5"/>
      <c r="P1220" s="122"/>
      <c r="Q1220" s="122"/>
      <c r="R1220" s="122"/>
      <c r="S1220" s="122"/>
      <c r="T1220" s="122"/>
      <c r="U1220" s="122"/>
      <c r="V1220" s="122"/>
      <c r="W1220" s="122"/>
      <c r="X1220" s="122"/>
      <c r="Y1220" s="122"/>
      <c r="Z1220" s="122"/>
      <c r="AA1220" s="122"/>
    </row>
    <row r="1221" spans="12:27" s="2" customFormat="1" ht="16" customHeight="1">
      <c r="L1221" s="5"/>
      <c r="M1221" s="5"/>
      <c r="N1221" s="5"/>
      <c r="O1221" s="5"/>
      <c r="P1221" s="122"/>
      <c r="Q1221" s="122"/>
      <c r="R1221" s="122"/>
      <c r="S1221" s="122"/>
      <c r="T1221" s="122"/>
      <c r="U1221" s="122"/>
      <c r="V1221" s="122"/>
      <c r="W1221" s="122"/>
      <c r="X1221" s="122"/>
      <c r="Y1221" s="122"/>
      <c r="Z1221" s="122"/>
      <c r="AA1221" s="122"/>
    </row>
    <row r="1222" spans="12:27" s="2" customFormat="1" ht="16" customHeight="1">
      <c r="L1222" s="5"/>
      <c r="M1222" s="5"/>
      <c r="N1222" s="5"/>
      <c r="O1222" s="5"/>
      <c r="P1222" s="122"/>
      <c r="Q1222" s="122"/>
      <c r="R1222" s="122"/>
      <c r="S1222" s="122"/>
      <c r="T1222" s="122"/>
      <c r="U1222" s="122"/>
      <c r="V1222" s="122"/>
      <c r="W1222" s="122"/>
      <c r="X1222" s="122"/>
      <c r="Y1222" s="122"/>
      <c r="Z1222" s="122"/>
      <c r="AA1222" s="122"/>
    </row>
    <row r="1223" spans="12:27" s="2" customFormat="1" ht="16" customHeight="1">
      <c r="L1223" s="5"/>
      <c r="M1223" s="5"/>
      <c r="N1223" s="5"/>
      <c r="O1223" s="5"/>
      <c r="P1223" s="122"/>
      <c r="Q1223" s="122"/>
      <c r="R1223" s="122"/>
      <c r="S1223" s="122"/>
      <c r="T1223" s="122"/>
      <c r="U1223" s="122"/>
      <c r="V1223" s="122"/>
      <c r="W1223" s="122"/>
      <c r="X1223" s="122"/>
      <c r="Y1223" s="122"/>
      <c r="Z1223" s="122"/>
      <c r="AA1223" s="122"/>
    </row>
    <row r="1224" spans="12:27" s="2" customFormat="1" ht="16" customHeight="1">
      <c r="L1224" s="5"/>
      <c r="M1224" s="5"/>
      <c r="N1224" s="5"/>
      <c r="O1224" s="5"/>
      <c r="P1224" s="122"/>
      <c r="Q1224" s="122"/>
      <c r="R1224" s="122"/>
      <c r="S1224" s="122"/>
      <c r="T1224" s="122"/>
      <c r="U1224" s="122"/>
      <c r="V1224" s="122"/>
      <c r="W1224" s="122"/>
      <c r="X1224" s="122"/>
      <c r="Y1224" s="122"/>
      <c r="Z1224" s="122"/>
      <c r="AA1224" s="122"/>
    </row>
    <row r="1225" spans="12:27" s="2" customFormat="1" ht="16" customHeight="1">
      <c r="L1225" s="5"/>
      <c r="M1225" s="5"/>
      <c r="N1225" s="5"/>
      <c r="O1225" s="5"/>
      <c r="P1225" s="122"/>
      <c r="Q1225" s="122"/>
      <c r="R1225" s="122"/>
      <c r="S1225" s="122"/>
      <c r="T1225" s="122"/>
      <c r="U1225" s="122"/>
      <c r="V1225" s="122"/>
      <c r="W1225" s="122"/>
      <c r="X1225" s="122"/>
      <c r="Y1225" s="122"/>
      <c r="Z1225" s="122"/>
      <c r="AA1225" s="122"/>
    </row>
    <row r="1226" spans="12:27" s="2" customFormat="1" ht="16" customHeight="1">
      <c r="L1226" s="5"/>
      <c r="M1226" s="5"/>
      <c r="N1226" s="5"/>
      <c r="O1226" s="5"/>
      <c r="P1226" s="122"/>
      <c r="Q1226" s="122"/>
      <c r="R1226" s="122"/>
      <c r="S1226" s="122"/>
      <c r="T1226" s="122"/>
      <c r="U1226" s="122"/>
      <c r="V1226" s="122"/>
      <c r="W1226" s="122"/>
      <c r="X1226" s="122"/>
      <c r="Y1226" s="122"/>
      <c r="Z1226" s="122"/>
      <c r="AA1226" s="122"/>
    </row>
    <row r="1227" spans="12:27" s="2" customFormat="1" ht="16" customHeight="1">
      <c r="L1227" s="5"/>
      <c r="M1227" s="5"/>
      <c r="N1227" s="5"/>
      <c r="O1227" s="5"/>
      <c r="P1227" s="122"/>
      <c r="Q1227" s="122"/>
      <c r="R1227" s="122"/>
      <c r="S1227" s="122"/>
      <c r="T1227" s="122"/>
      <c r="U1227" s="122"/>
      <c r="V1227" s="122"/>
      <c r="W1227" s="122"/>
      <c r="X1227" s="122"/>
      <c r="Y1227" s="122"/>
      <c r="Z1227" s="122"/>
      <c r="AA1227" s="122"/>
    </row>
    <row r="1228" spans="12:27" s="2" customFormat="1" ht="16" customHeight="1">
      <c r="L1228" s="5"/>
      <c r="M1228" s="5"/>
      <c r="N1228" s="5"/>
      <c r="O1228" s="5"/>
      <c r="P1228" s="122"/>
      <c r="Q1228" s="122"/>
      <c r="R1228" s="122"/>
      <c r="S1228" s="122"/>
      <c r="T1228" s="122"/>
      <c r="U1228" s="122"/>
      <c r="V1228" s="122"/>
      <c r="W1228" s="122"/>
      <c r="X1228" s="122"/>
      <c r="Y1228" s="122"/>
      <c r="Z1228" s="122"/>
      <c r="AA1228" s="122"/>
    </row>
    <row r="1229" spans="12:27" s="2" customFormat="1" ht="16" customHeight="1">
      <c r="L1229" s="5"/>
      <c r="M1229" s="5"/>
      <c r="N1229" s="5"/>
      <c r="O1229" s="5"/>
      <c r="P1229" s="122"/>
      <c r="Q1229" s="122"/>
      <c r="R1229" s="122"/>
      <c r="S1229" s="122"/>
      <c r="T1229" s="122"/>
      <c r="U1229" s="122"/>
      <c r="V1229" s="122"/>
      <c r="W1229" s="122"/>
      <c r="X1229" s="122"/>
      <c r="Y1229" s="122"/>
      <c r="Z1229" s="122"/>
      <c r="AA1229" s="122"/>
    </row>
    <row r="1230" spans="12:27" s="2" customFormat="1" ht="16" customHeight="1">
      <c r="L1230" s="5"/>
      <c r="M1230" s="5"/>
      <c r="N1230" s="5"/>
      <c r="O1230" s="5"/>
      <c r="P1230" s="122"/>
      <c r="Q1230" s="122"/>
      <c r="R1230" s="122"/>
      <c r="S1230" s="122"/>
      <c r="T1230" s="122"/>
      <c r="U1230" s="122"/>
      <c r="V1230" s="122"/>
      <c r="W1230" s="122"/>
      <c r="X1230" s="122"/>
      <c r="Y1230" s="122"/>
      <c r="Z1230" s="122"/>
      <c r="AA1230" s="122"/>
    </row>
    <row r="1231" spans="12:27" s="2" customFormat="1" ht="16" customHeight="1">
      <c r="L1231" s="5"/>
      <c r="M1231" s="5"/>
      <c r="N1231" s="5"/>
      <c r="O1231" s="5"/>
      <c r="P1231" s="122"/>
      <c r="Q1231" s="122"/>
      <c r="R1231" s="122"/>
      <c r="S1231" s="122"/>
      <c r="T1231" s="122"/>
      <c r="U1231" s="122"/>
      <c r="V1231" s="122"/>
      <c r="W1231" s="122"/>
      <c r="X1231" s="122"/>
      <c r="Y1231" s="122"/>
      <c r="Z1231" s="122"/>
      <c r="AA1231" s="122"/>
    </row>
    <row r="1232" spans="12:27" s="2" customFormat="1" ht="16" customHeight="1">
      <c r="L1232" s="5"/>
      <c r="M1232" s="5"/>
      <c r="N1232" s="5"/>
      <c r="O1232" s="5"/>
      <c r="P1232" s="122"/>
      <c r="Q1232" s="122"/>
      <c r="R1232" s="122"/>
      <c r="S1232" s="122"/>
      <c r="T1232" s="122"/>
      <c r="U1232" s="122"/>
      <c r="V1232" s="122"/>
      <c r="W1232" s="122"/>
      <c r="X1232" s="122"/>
      <c r="Y1232" s="122"/>
      <c r="Z1232" s="122"/>
      <c r="AA1232" s="122"/>
    </row>
    <row r="1233" spans="12:27" s="2" customFormat="1" ht="16" customHeight="1">
      <c r="L1233" s="5"/>
      <c r="M1233" s="5"/>
      <c r="N1233" s="5"/>
      <c r="O1233" s="5"/>
      <c r="P1233" s="122"/>
      <c r="Q1233" s="122"/>
      <c r="R1233" s="122"/>
      <c r="S1233" s="122"/>
      <c r="T1233" s="122"/>
      <c r="U1233" s="122"/>
      <c r="V1233" s="122"/>
      <c r="W1233" s="122"/>
      <c r="X1233" s="122"/>
      <c r="Y1233" s="122"/>
      <c r="Z1233" s="122"/>
      <c r="AA1233" s="122"/>
    </row>
    <row r="1234" spans="12:27" s="2" customFormat="1" ht="16" customHeight="1">
      <c r="L1234" s="5"/>
      <c r="M1234" s="5"/>
      <c r="N1234" s="5"/>
      <c r="O1234" s="5"/>
      <c r="P1234" s="122"/>
      <c r="Q1234" s="122"/>
      <c r="R1234" s="122"/>
      <c r="S1234" s="122"/>
      <c r="T1234" s="122"/>
      <c r="U1234" s="122"/>
      <c r="V1234" s="122"/>
      <c r="W1234" s="122"/>
      <c r="X1234" s="122"/>
      <c r="Y1234" s="122"/>
      <c r="Z1234" s="122"/>
      <c r="AA1234" s="122"/>
    </row>
    <row r="1235" spans="12:27" s="2" customFormat="1" ht="16" customHeight="1">
      <c r="L1235" s="5"/>
      <c r="M1235" s="5"/>
      <c r="N1235" s="5"/>
      <c r="O1235" s="5"/>
      <c r="P1235" s="122"/>
      <c r="Q1235" s="122"/>
      <c r="R1235" s="122"/>
      <c r="S1235" s="122"/>
      <c r="T1235" s="122"/>
      <c r="U1235" s="122"/>
      <c r="V1235" s="122"/>
      <c r="W1235" s="122"/>
      <c r="X1235" s="122"/>
      <c r="Y1235" s="122"/>
      <c r="Z1235" s="122"/>
      <c r="AA1235" s="122"/>
    </row>
    <row r="1236" spans="12:27" s="2" customFormat="1" ht="16" customHeight="1">
      <c r="L1236" s="5"/>
      <c r="M1236" s="5"/>
      <c r="N1236" s="5"/>
      <c r="O1236" s="5"/>
      <c r="P1236" s="122"/>
      <c r="Q1236" s="122"/>
      <c r="R1236" s="122"/>
      <c r="S1236" s="122"/>
      <c r="T1236" s="122"/>
      <c r="U1236" s="122"/>
      <c r="V1236" s="122"/>
      <c r="W1236" s="122"/>
      <c r="X1236" s="122"/>
      <c r="Y1236" s="122"/>
      <c r="Z1236" s="122"/>
      <c r="AA1236" s="122"/>
    </row>
    <row r="1237" spans="12:27" s="2" customFormat="1" ht="16" customHeight="1">
      <c r="L1237" s="5"/>
      <c r="M1237" s="5"/>
      <c r="N1237" s="5"/>
      <c r="O1237" s="5"/>
      <c r="P1237" s="122"/>
      <c r="Q1237" s="122"/>
      <c r="R1237" s="122"/>
      <c r="S1237" s="122"/>
      <c r="T1237" s="122"/>
      <c r="U1237" s="122"/>
      <c r="V1237" s="122"/>
      <c r="W1237" s="122"/>
      <c r="X1237" s="122"/>
      <c r="Y1237" s="122"/>
      <c r="Z1237" s="122"/>
      <c r="AA1237" s="122"/>
    </row>
    <row r="1238" spans="12:27" s="2" customFormat="1" ht="16" customHeight="1">
      <c r="L1238" s="5"/>
      <c r="M1238" s="5"/>
      <c r="N1238" s="5"/>
      <c r="O1238" s="5"/>
      <c r="P1238" s="122"/>
      <c r="Q1238" s="122"/>
      <c r="R1238" s="122"/>
      <c r="S1238" s="122"/>
      <c r="T1238" s="122"/>
      <c r="U1238" s="122"/>
      <c r="V1238" s="122"/>
      <c r="W1238" s="122"/>
      <c r="X1238" s="122"/>
      <c r="Y1238" s="122"/>
      <c r="Z1238" s="122"/>
      <c r="AA1238" s="122"/>
    </row>
    <row r="1239" spans="12:27" s="2" customFormat="1" ht="16" customHeight="1">
      <c r="L1239" s="5"/>
      <c r="M1239" s="5"/>
      <c r="N1239" s="5"/>
      <c r="O1239" s="5"/>
      <c r="P1239" s="122"/>
      <c r="Q1239" s="122"/>
      <c r="R1239" s="122"/>
      <c r="S1239" s="122"/>
      <c r="T1239" s="122"/>
      <c r="U1239" s="122"/>
      <c r="V1239" s="122"/>
      <c r="W1239" s="122"/>
      <c r="X1239" s="122"/>
      <c r="Y1239" s="122"/>
      <c r="Z1239" s="122"/>
      <c r="AA1239" s="122"/>
    </row>
    <row r="1240" spans="12:27" s="2" customFormat="1" ht="16" customHeight="1">
      <c r="L1240" s="5"/>
      <c r="M1240" s="5"/>
      <c r="N1240" s="5"/>
      <c r="O1240" s="5"/>
      <c r="P1240" s="122"/>
      <c r="Q1240" s="122"/>
      <c r="R1240" s="122"/>
      <c r="S1240" s="122"/>
      <c r="T1240" s="122"/>
      <c r="U1240" s="122"/>
      <c r="V1240" s="122"/>
      <c r="W1240" s="122"/>
      <c r="X1240" s="122"/>
      <c r="Y1240" s="122"/>
      <c r="Z1240" s="122"/>
      <c r="AA1240" s="122"/>
    </row>
    <row r="1241" spans="12:27" s="2" customFormat="1" ht="16" customHeight="1">
      <c r="L1241" s="5"/>
      <c r="M1241" s="5"/>
      <c r="N1241" s="5"/>
      <c r="O1241" s="5"/>
      <c r="P1241" s="122"/>
      <c r="Q1241" s="122"/>
      <c r="R1241" s="122"/>
      <c r="S1241" s="122"/>
      <c r="T1241" s="122"/>
      <c r="U1241" s="122"/>
      <c r="V1241" s="122"/>
      <c r="W1241" s="122"/>
      <c r="X1241" s="122"/>
      <c r="Y1241" s="122"/>
      <c r="Z1241" s="122"/>
      <c r="AA1241" s="122"/>
    </row>
    <row r="1242" spans="12:27" s="2" customFormat="1" ht="16" customHeight="1">
      <c r="L1242" s="5"/>
      <c r="M1242" s="5"/>
      <c r="N1242" s="5"/>
      <c r="O1242" s="5"/>
      <c r="P1242" s="122"/>
      <c r="Q1242" s="122"/>
      <c r="R1242" s="122"/>
      <c r="S1242" s="122"/>
      <c r="T1242" s="122"/>
      <c r="U1242" s="122"/>
      <c r="V1242" s="122"/>
      <c r="W1242" s="122"/>
      <c r="X1242" s="122"/>
      <c r="Y1242" s="122"/>
      <c r="Z1242" s="122"/>
      <c r="AA1242" s="122"/>
    </row>
    <row r="1243" spans="12:27" s="2" customFormat="1" ht="16" customHeight="1">
      <c r="L1243" s="5"/>
      <c r="M1243" s="5"/>
      <c r="N1243" s="5"/>
      <c r="O1243" s="5"/>
      <c r="P1243" s="122"/>
      <c r="Q1243" s="122"/>
      <c r="R1243" s="122"/>
      <c r="S1243" s="122"/>
      <c r="T1243" s="122"/>
      <c r="U1243" s="122"/>
      <c r="V1243" s="122"/>
      <c r="W1243" s="122"/>
      <c r="X1243" s="122"/>
      <c r="Y1243" s="122"/>
      <c r="Z1243" s="122"/>
      <c r="AA1243" s="122"/>
    </row>
    <row r="1244" spans="12:27" s="2" customFormat="1" ht="16" customHeight="1">
      <c r="L1244" s="5"/>
      <c r="M1244" s="5"/>
      <c r="N1244" s="5"/>
      <c r="O1244" s="5"/>
      <c r="P1244" s="122"/>
      <c r="Q1244" s="122"/>
      <c r="R1244" s="122"/>
      <c r="S1244" s="122"/>
      <c r="T1244" s="122"/>
      <c r="U1244" s="122"/>
      <c r="V1244" s="122"/>
      <c r="W1244" s="122"/>
      <c r="X1244" s="122"/>
      <c r="Y1244" s="122"/>
      <c r="Z1244" s="122"/>
      <c r="AA1244" s="122"/>
    </row>
    <row r="1245" spans="12:27" s="2" customFormat="1" ht="16" customHeight="1">
      <c r="L1245" s="5"/>
      <c r="M1245" s="5"/>
      <c r="N1245" s="5"/>
      <c r="O1245" s="5"/>
      <c r="P1245" s="122"/>
      <c r="Q1245" s="122"/>
      <c r="R1245" s="122"/>
      <c r="S1245" s="122"/>
      <c r="T1245" s="122"/>
      <c r="U1245" s="122"/>
      <c r="V1245" s="122"/>
      <c r="W1245" s="122"/>
      <c r="X1245" s="122"/>
      <c r="Y1245" s="122"/>
      <c r="Z1245" s="122"/>
      <c r="AA1245" s="122"/>
    </row>
    <row r="1246" spans="12:27" s="2" customFormat="1" ht="16" customHeight="1">
      <c r="L1246" s="5"/>
      <c r="M1246" s="5"/>
      <c r="N1246" s="5"/>
      <c r="O1246" s="5"/>
      <c r="P1246" s="122"/>
      <c r="Q1246" s="122"/>
      <c r="R1246" s="122"/>
      <c r="S1246" s="122"/>
      <c r="T1246" s="122"/>
      <c r="U1246" s="122"/>
      <c r="V1246" s="122"/>
      <c r="W1246" s="122"/>
      <c r="X1246" s="122"/>
      <c r="Y1246" s="122"/>
      <c r="Z1246" s="122"/>
      <c r="AA1246" s="122"/>
    </row>
    <row r="1247" spans="12:27" s="2" customFormat="1" ht="16" customHeight="1">
      <c r="L1247" s="5"/>
      <c r="M1247" s="5"/>
      <c r="N1247" s="5"/>
      <c r="O1247" s="5"/>
      <c r="P1247" s="122"/>
      <c r="Q1247" s="122"/>
      <c r="R1247" s="122"/>
      <c r="S1247" s="122"/>
      <c r="T1247" s="122"/>
      <c r="U1247" s="122"/>
      <c r="V1247" s="122"/>
      <c r="W1247" s="122"/>
      <c r="X1247" s="122"/>
      <c r="Y1247" s="122"/>
      <c r="Z1247" s="122"/>
      <c r="AA1247" s="122"/>
    </row>
    <row r="1248" spans="12:27" s="2" customFormat="1" ht="16" customHeight="1">
      <c r="L1248" s="5"/>
      <c r="M1248" s="5"/>
      <c r="N1248" s="5"/>
      <c r="O1248" s="5"/>
      <c r="P1248" s="122"/>
      <c r="Q1248" s="122"/>
      <c r="R1248" s="122"/>
      <c r="S1248" s="122"/>
      <c r="T1248" s="122"/>
      <c r="U1248" s="122"/>
      <c r="V1248" s="122"/>
      <c r="W1248" s="122"/>
      <c r="X1248" s="122"/>
      <c r="Y1248" s="122"/>
      <c r="Z1248" s="122"/>
      <c r="AA1248" s="122"/>
    </row>
    <row r="1249" spans="12:27" s="2" customFormat="1" ht="16" customHeight="1">
      <c r="L1249" s="5"/>
      <c r="M1249" s="5"/>
      <c r="N1249" s="5"/>
      <c r="O1249" s="5"/>
      <c r="P1249" s="122"/>
      <c r="Q1249" s="122"/>
      <c r="R1249" s="122"/>
      <c r="S1249" s="122"/>
      <c r="T1249" s="122"/>
      <c r="U1249" s="122"/>
      <c r="V1249" s="122"/>
      <c r="W1249" s="122"/>
      <c r="X1249" s="122"/>
      <c r="Y1249" s="122"/>
      <c r="Z1249" s="122"/>
      <c r="AA1249" s="122"/>
    </row>
    <row r="1250" spans="12:27" s="2" customFormat="1" ht="16" customHeight="1">
      <c r="L1250" s="5"/>
      <c r="M1250" s="5"/>
      <c r="N1250" s="5"/>
      <c r="O1250" s="5"/>
      <c r="P1250" s="122"/>
      <c r="Q1250" s="122"/>
      <c r="R1250" s="122"/>
      <c r="S1250" s="122"/>
      <c r="T1250" s="122"/>
      <c r="U1250" s="122"/>
      <c r="V1250" s="122"/>
      <c r="W1250" s="122"/>
      <c r="X1250" s="122"/>
      <c r="Y1250" s="122"/>
      <c r="Z1250" s="122"/>
      <c r="AA1250" s="122"/>
    </row>
    <row r="1251" spans="12:27" s="2" customFormat="1" ht="16" customHeight="1">
      <c r="L1251" s="5"/>
      <c r="M1251" s="5"/>
      <c r="N1251" s="5"/>
      <c r="O1251" s="5"/>
      <c r="P1251" s="122"/>
      <c r="Q1251" s="122"/>
      <c r="R1251" s="122"/>
      <c r="S1251" s="122"/>
      <c r="T1251" s="122"/>
      <c r="U1251" s="122"/>
      <c r="V1251" s="122"/>
      <c r="W1251" s="122"/>
      <c r="X1251" s="122"/>
      <c r="Y1251" s="122"/>
      <c r="Z1251" s="122"/>
      <c r="AA1251" s="122"/>
    </row>
    <row r="1252" spans="12:27" s="2" customFormat="1" ht="16" customHeight="1">
      <c r="L1252" s="5"/>
      <c r="M1252" s="5"/>
      <c r="N1252" s="5"/>
      <c r="O1252" s="5"/>
      <c r="P1252" s="122"/>
      <c r="Q1252" s="122"/>
      <c r="R1252" s="122"/>
      <c r="S1252" s="122"/>
      <c r="T1252" s="122"/>
      <c r="U1252" s="122"/>
      <c r="V1252" s="122"/>
      <c r="W1252" s="122"/>
      <c r="X1252" s="122"/>
      <c r="Y1252" s="122"/>
      <c r="Z1252" s="122"/>
      <c r="AA1252" s="122"/>
    </row>
    <row r="1253" spans="12:27" s="2" customFormat="1" ht="16" customHeight="1">
      <c r="L1253" s="5"/>
      <c r="M1253" s="5"/>
      <c r="N1253" s="5"/>
      <c r="O1253" s="5"/>
      <c r="P1253" s="122"/>
      <c r="Q1253" s="122"/>
      <c r="R1253" s="122"/>
      <c r="S1253" s="122"/>
      <c r="T1253" s="122"/>
      <c r="U1253" s="122"/>
      <c r="V1253" s="122"/>
      <c r="W1253" s="122"/>
      <c r="X1253" s="122"/>
      <c r="Y1253" s="122"/>
      <c r="Z1253" s="122"/>
      <c r="AA1253" s="122"/>
    </row>
    <row r="1254" spans="12:27" s="2" customFormat="1" ht="16" customHeight="1">
      <c r="L1254" s="5"/>
      <c r="M1254" s="5"/>
      <c r="N1254" s="5"/>
      <c r="O1254" s="5"/>
      <c r="P1254" s="122"/>
      <c r="Q1254" s="122"/>
      <c r="R1254" s="122"/>
      <c r="S1254" s="122"/>
      <c r="T1254" s="122"/>
      <c r="U1254" s="122"/>
      <c r="V1254" s="122"/>
      <c r="W1254" s="122"/>
      <c r="X1254" s="122"/>
      <c r="Y1254" s="122"/>
      <c r="Z1254" s="122"/>
      <c r="AA1254" s="122"/>
    </row>
    <row r="1255" spans="12:27" s="2" customFormat="1" ht="16" customHeight="1">
      <c r="L1255" s="5"/>
      <c r="M1255" s="5"/>
      <c r="N1255" s="5"/>
      <c r="O1255" s="5"/>
      <c r="P1255" s="122"/>
      <c r="Q1255" s="122"/>
      <c r="R1255" s="122"/>
      <c r="S1255" s="122"/>
      <c r="T1255" s="122"/>
      <c r="U1255" s="122"/>
      <c r="V1255" s="122"/>
      <c r="W1255" s="122"/>
      <c r="X1255" s="122"/>
      <c r="Y1255" s="122"/>
      <c r="Z1255" s="122"/>
      <c r="AA1255" s="122"/>
    </row>
    <row r="1256" spans="12:27" s="2" customFormat="1" ht="16" customHeight="1">
      <c r="L1256" s="5"/>
      <c r="M1256" s="5"/>
      <c r="N1256" s="5"/>
      <c r="O1256" s="5"/>
      <c r="P1256" s="122"/>
      <c r="Q1256" s="122"/>
      <c r="R1256" s="122"/>
      <c r="S1256" s="122"/>
      <c r="T1256" s="122"/>
      <c r="U1256" s="122"/>
      <c r="V1256" s="122"/>
      <c r="W1256" s="122"/>
      <c r="X1256" s="122"/>
      <c r="Y1256" s="122"/>
      <c r="Z1256" s="122"/>
      <c r="AA1256" s="122"/>
    </row>
    <row r="1257" spans="12:27" s="2" customFormat="1" ht="16" customHeight="1">
      <c r="L1257" s="5"/>
      <c r="M1257" s="5"/>
      <c r="N1257" s="5"/>
      <c r="O1257" s="5"/>
      <c r="P1257" s="122"/>
      <c r="Q1257" s="122"/>
      <c r="R1257" s="122"/>
      <c r="S1257" s="122"/>
      <c r="T1257" s="122"/>
      <c r="U1257" s="122"/>
      <c r="V1257" s="122"/>
      <c r="W1257" s="122"/>
      <c r="X1257" s="122"/>
      <c r="Y1257" s="122"/>
      <c r="Z1257" s="122"/>
      <c r="AA1257" s="122"/>
    </row>
    <row r="1258" spans="12:27" s="2" customFormat="1" ht="16" customHeight="1">
      <c r="L1258" s="5"/>
      <c r="M1258" s="5"/>
      <c r="N1258" s="5"/>
      <c r="O1258" s="5"/>
      <c r="P1258" s="122"/>
      <c r="Q1258" s="122"/>
      <c r="R1258" s="122"/>
      <c r="S1258" s="122"/>
      <c r="T1258" s="122"/>
      <c r="U1258" s="122"/>
      <c r="V1258" s="122"/>
      <c r="W1258" s="122"/>
      <c r="X1258" s="122"/>
      <c r="Y1258" s="122"/>
      <c r="Z1258" s="122"/>
      <c r="AA1258" s="122"/>
    </row>
    <row r="1259" spans="12:27" s="2" customFormat="1" ht="16" customHeight="1">
      <c r="L1259" s="5"/>
      <c r="M1259" s="5"/>
      <c r="N1259" s="5"/>
      <c r="O1259" s="5"/>
      <c r="P1259" s="122"/>
      <c r="Q1259" s="122"/>
      <c r="R1259" s="122"/>
      <c r="S1259" s="122"/>
      <c r="T1259" s="122"/>
      <c r="U1259" s="122"/>
      <c r="V1259" s="122"/>
      <c r="W1259" s="122"/>
      <c r="X1259" s="122"/>
      <c r="Y1259" s="122"/>
      <c r="Z1259" s="122"/>
      <c r="AA1259" s="122"/>
    </row>
    <row r="1260" spans="12:27" s="2" customFormat="1" ht="16" customHeight="1">
      <c r="L1260" s="5"/>
      <c r="M1260" s="5"/>
      <c r="N1260" s="5"/>
      <c r="O1260" s="5"/>
      <c r="P1260" s="122"/>
      <c r="Q1260" s="122"/>
      <c r="R1260" s="122"/>
      <c r="S1260" s="122"/>
      <c r="T1260" s="122"/>
      <c r="U1260" s="122"/>
      <c r="V1260" s="122"/>
      <c r="W1260" s="122"/>
      <c r="X1260" s="122"/>
      <c r="Y1260" s="122"/>
      <c r="Z1260" s="122"/>
      <c r="AA1260" s="122"/>
    </row>
    <row r="1261" spans="12:27" s="2" customFormat="1" ht="16" customHeight="1">
      <c r="L1261" s="5"/>
      <c r="M1261" s="5"/>
      <c r="N1261" s="5"/>
      <c r="O1261" s="5"/>
      <c r="P1261" s="122"/>
      <c r="Q1261" s="122"/>
      <c r="R1261" s="122"/>
      <c r="S1261" s="122"/>
      <c r="T1261" s="122"/>
      <c r="U1261" s="122"/>
      <c r="V1261" s="122"/>
      <c r="W1261" s="122"/>
      <c r="X1261" s="122"/>
      <c r="Y1261" s="122"/>
      <c r="Z1261" s="122"/>
      <c r="AA1261" s="122"/>
    </row>
    <row r="1262" spans="12:27" s="2" customFormat="1" ht="16" customHeight="1">
      <c r="L1262" s="5"/>
      <c r="M1262" s="5"/>
      <c r="N1262" s="5"/>
      <c r="O1262" s="5"/>
      <c r="P1262" s="122"/>
      <c r="Q1262" s="122"/>
      <c r="R1262" s="122"/>
      <c r="S1262" s="122"/>
      <c r="T1262" s="122"/>
      <c r="U1262" s="122"/>
      <c r="V1262" s="122"/>
      <c r="W1262" s="122"/>
      <c r="X1262" s="122"/>
      <c r="Y1262" s="122"/>
      <c r="Z1262" s="122"/>
      <c r="AA1262" s="122"/>
    </row>
    <row r="1263" spans="12:27" s="2" customFormat="1" ht="16" customHeight="1">
      <c r="L1263" s="5"/>
      <c r="M1263" s="5"/>
      <c r="N1263" s="5"/>
      <c r="O1263" s="5"/>
      <c r="P1263" s="122"/>
      <c r="Q1263" s="122"/>
      <c r="R1263" s="122"/>
      <c r="S1263" s="122"/>
      <c r="T1263" s="122"/>
      <c r="U1263" s="122"/>
      <c r="V1263" s="122"/>
      <c r="W1263" s="122"/>
      <c r="X1263" s="122"/>
      <c r="Y1263" s="122"/>
      <c r="Z1263" s="122"/>
      <c r="AA1263" s="122"/>
    </row>
    <row r="1264" spans="12:27" s="2" customFormat="1" ht="16" customHeight="1">
      <c r="L1264" s="5"/>
      <c r="M1264" s="5"/>
      <c r="N1264" s="5"/>
      <c r="O1264" s="5"/>
      <c r="P1264" s="122"/>
      <c r="Q1264" s="122"/>
      <c r="R1264" s="122"/>
      <c r="S1264" s="122"/>
      <c r="T1264" s="122"/>
      <c r="U1264" s="122"/>
      <c r="V1264" s="122"/>
      <c r="W1264" s="122"/>
      <c r="X1264" s="122"/>
      <c r="Y1264" s="122"/>
      <c r="Z1264" s="122"/>
      <c r="AA1264" s="122"/>
    </row>
    <row r="1265" spans="12:27" s="2" customFormat="1" ht="16" customHeight="1">
      <c r="L1265" s="5"/>
      <c r="M1265" s="5"/>
      <c r="N1265" s="5"/>
      <c r="O1265" s="5"/>
      <c r="P1265" s="122"/>
      <c r="Q1265" s="122"/>
      <c r="R1265" s="122"/>
      <c r="S1265" s="122"/>
      <c r="T1265" s="122"/>
      <c r="U1265" s="122"/>
      <c r="V1265" s="122"/>
      <c r="W1265" s="122"/>
      <c r="X1265" s="122"/>
      <c r="Y1265" s="122"/>
      <c r="Z1265" s="122"/>
      <c r="AA1265" s="122"/>
    </row>
    <row r="1266" spans="12:27" s="2" customFormat="1" ht="16" customHeight="1">
      <c r="L1266" s="5"/>
      <c r="M1266" s="5"/>
      <c r="N1266" s="5"/>
      <c r="O1266" s="5"/>
      <c r="P1266" s="122"/>
      <c r="Q1266" s="122"/>
      <c r="R1266" s="122"/>
      <c r="S1266" s="122"/>
      <c r="T1266" s="122"/>
      <c r="U1266" s="122"/>
      <c r="V1266" s="122"/>
      <c r="W1266" s="122"/>
      <c r="X1266" s="122"/>
      <c r="Y1266" s="122"/>
      <c r="Z1266" s="122"/>
      <c r="AA1266" s="122"/>
    </row>
    <row r="1267" spans="12:27" s="2" customFormat="1" ht="16" customHeight="1">
      <c r="L1267" s="5"/>
      <c r="M1267" s="5"/>
      <c r="N1267" s="5"/>
      <c r="O1267" s="5"/>
      <c r="P1267" s="122"/>
      <c r="Q1267" s="122"/>
      <c r="R1267" s="122"/>
      <c r="S1267" s="122"/>
      <c r="T1267" s="122"/>
      <c r="U1267" s="122"/>
      <c r="V1267" s="122"/>
      <c r="W1267" s="122"/>
      <c r="X1267" s="122"/>
      <c r="Y1267" s="122"/>
      <c r="Z1267" s="122"/>
      <c r="AA1267" s="122"/>
    </row>
    <row r="1268" spans="12:27" s="2" customFormat="1" ht="16" customHeight="1">
      <c r="L1268" s="5"/>
      <c r="M1268" s="5"/>
      <c r="N1268" s="5"/>
      <c r="O1268" s="5"/>
      <c r="P1268" s="122"/>
      <c r="Q1268" s="122"/>
      <c r="R1268" s="122"/>
      <c r="S1268" s="122"/>
      <c r="T1268" s="122"/>
      <c r="U1268" s="122"/>
      <c r="V1268" s="122"/>
      <c r="W1268" s="122"/>
      <c r="X1268" s="122"/>
      <c r="Y1268" s="122"/>
      <c r="Z1268" s="122"/>
      <c r="AA1268" s="122"/>
    </row>
    <row r="1269" spans="12:27" s="2" customFormat="1" ht="16" customHeight="1">
      <c r="L1269" s="5"/>
      <c r="M1269" s="5"/>
      <c r="N1269" s="5"/>
      <c r="O1269" s="5"/>
      <c r="P1269" s="122"/>
      <c r="Q1269" s="122"/>
      <c r="R1269" s="122"/>
      <c r="S1269" s="122"/>
      <c r="T1269" s="122"/>
      <c r="U1269" s="122"/>
      <c r="V1269" s="122"/>
      <c r="W1269" s="122"/>
      <c r="X1269" s="122"/>
      <c r="Y1269" s="122"/>
      <c r="Z1269" s="122"/>
      <c r="AA1269" s="122"/>
    </row>
    <row r="1270" spans="12:27" s="2" customFormat="1" ht="16" customHeight="1">
      <c r="L1270" s="5"/>
      <c r="M1270" s="5"/>
      <c r="N1270" s="5"/>
      <c r="O1270" s="5"/>
      <c r="P1270" s="122"/>
      <c r="Q1270" s="122"/>
      <c r="R1270" s="122"/>
      <c r="S1270" s="122"/>
      <c r="T1270" s="122"/>
      <c r="U1270" s="122"/>
      <c r="V1270" s="122"/>
      <c r="W1270" s="122"/>
      <c r="X1270" s="122"/>
      <c r="Y1270" s="122"/>
      <c r="Z1270" s="122"/>
      <c r="AA1270" s="122"/>
    </row>
    <row r="1271" spans="12:27" s="2" customFormat="1" ht="16" customHeight="1">
      <c r="L1271" s="5"/>
      <c r="M1271" s="5"/>
      <c r="N1271" s="5"/>
      <c r="O1271" s="5"/>
      <c r="P1271" s="122"/>
      <c r="Q1271" s="122"/>
      <c r="R1271" s="122"/>
      <c r="S1271" s="122"/>
      <c r="T1271" s="122"/>
      <c r="U1271" s="122"/>
      <c r="V1271" s="122"/>
      <c r="W1271" s="122"/>
      <c r="X1271" s="122"/>
      <c r="Y1271" s="122"/>
      <c r="Z1271" s="122"/>
      <c r="AA1271" s="122"/>
    </row>
    <row r="1272" spans="12:27" s="2" customFormat="1" ht="16" customHeight="1">
      <c r="L1272" s="5"/>
      <c r="M1272" s="5"/>
      <c r="N1272" s="5"/>
      <c r="O1272" s="5"/>
      <c r="P1272" s="122"/>
      <c r="Q1272" s="122"/>
      <c r="R1272" s="122"/>
      <c r="S1272" s="122"/>
      <c r="T1272" s="122"/>
      <c r="U1272" s="122"/>
      <c r="V1272" s="122"/>
      <c r="W1272" s="122"/>
      <c r="X1272" s="122"/>
      <c r="Y1272" s="122"/>
      <c r="Z1272" s="122"/>
      <c r="AA1272" s="122"/>
    </row>
    <row r="1273" spans="12:27" s="2" customFormat="1" ht="16" customHeight="1">
      <c r="L1273" s="5"/>
      <c r="M1273" s="5"/>
      <c r="N1273" s="5"/>
      <c r="O1273" s="5"/>
      <c r="P1273" s="122"/>
      <c r="Q1273" s="122"/>
      <c r="R1273" s="122"/>
      <c r="S1273" s="122"/>
      <c r="T1273" s="122"/>
      <c r="U1273" s="122"/>
      <c r="V1273" s="122"/>
      <c r="W1273" s="122"/>
      <c r="X1273" s="122"/>
      <c r="Y1273" s="122"/>
      <c r="Z1273" s="122"/>
      <c r="AA1273" s="122"/>
    </row>
    <row r="1274" spans="12:27" s="2" customFormat="1" ht="16" customHeight="1">
      <c r="L1274" s="5"/>
      <c r="M1274" s="5"/>
      <c r="N1274" s="5"/>
      <c r="O1274" s="5"/>
      <c r="P1274" s="122"/>
      <c r="Q1274" s="122"/>
      <c r="R1274" s="122"/>
      <c r="S1274" s="122"/>
      <c r="T1274" s="122"/>
      <c r="U1274" s="122"/>
      <c r="V1274" s="122"/>
      <c r="W1274" s="122"/>
      <c r="X1274" s="122"/>
      <c r="Y1274" s="122"/>
      <c r="Z1274" s="122"/>
      <c r="AA1274" s="122"/>
    </row>
    <row r="1275" spans="12:27" s="2" customFormat="1" ht="16" customHeight="1">
      <c r="L1275" s="5"/>
      <c r="M1275" s="5"/>
      <c r="N1275" s="5"/>
      <c r="O1275" s="5"/>
      <c r="P1275" s="122"/>
      <c r="Q1275" s="122"/>
      <c r="R1275" s="122"/>
      <c r="S1275" s="122"/>
      <c r="T1275" s="122"/>
      <c r="U1275" s="122"/>
      <c r="V1275" s="122"/>
      <c r="W1275" s="122"/>
      <c r="X1275" s="122"/>
      <c r="Y1275" s="122"/>
      <c r="Z1275" s="122"/>
      <c r="AA1275" s="122"/>
    </row>
    <row r="1276" spans="12:27" s="2" customFormat="1" ht="16" customHeight="1">
      <c r="L1276" s="5"/>
      <c r="M1276" s="5"/>
      <c r="N1276" s="5"/>
      <c r="O1276" s="5"/>
      <c r="P1276" s="122"/>
      <c r="Q1276" s="122"/>
      <c r="R1276" s="122"/>
      <c r="S1276" s="122"/>
      <c r="T1276" s="122"/>
      <c r="U1276" s="122"/>
      <c r="V1276" s="122"/>
      <c r="W1276" s="122"/>
      <c r="X1276" s="122"/>
      <c r="Y1276" s="122"/>
      <c r="Z1276" s="122"/>
      <c r="AA1276" s="122"/>
    </row>
    <row r="1277" spans="12:27" s="2" customFormat="1" ht="16" customHeight="1">
      <c r="L1277" s="5"/>
      <c r="M1277" s="5"/>
      <c r="N1277" s="5"/>
      <c r="O1277" s="5"/>
      <c r="P1277" s="122"/>
      <c r="Q1277" s="122"/>
      <c r="R1277" s="122"/>
      <c r="S1277" s="122"/>
      <c r="T1277" s="122"/>
      <c r="U1277" s="122"/>
      <c r="V1277" s="122"/>
      <c r="W1277" s="122"/>
      <c r="X1277" s="122"/>
      <c r="Y1277" s="122"/>
      <c r="Z1277" s="122"/>
      <c r="AA1277" s="122"/>
    </row>
    <row r="1278" spans="12:27" s="2" customFormat="1" ht="16" customHeight="1">
      <c r="L1278" s="5"/>
      <c r="M1278" s="5"/>
      <c r="N1278" s="5"/>
      <c r="O1278" s="5"/>
      <c r="P1278" s="122"/>
      <c r="Q1278" s="122"/>
      <c r="R1278" s="122"/>
      <c r="S1278" s="122"/>
      <c r="T1278" s="122"/>
      <c r="U1278" s="122"/>
      <c r="V1278" s="122"/>
      <c r="W1278" s="122"/>
      <c r="X1278" s="122"/>
      <c r="Y1278" s="122"/>
      <c r="Z1278" s="122"/>
      <c r="AA1278" s="122"/>
    </row>
    <row r="1279" spans="12:27" s="2" customFormat="1" ht="16" customHeight="1">
      <c r="L1279" s="5"/>
      <c r="M1279" s="5"/>
      <c r="N1279" s="5"/>
      <c r="O1279" s="5"/>
      <c r="P1279" s="122"/>
      <c r="Q1279" s="122"/>
      <c r="R1279" s="122"/>
      <c r="S1279" s="122"/>
      <c r="T1279" s="122"/>
      <c r="U1279" s="122"/>
      <c r="V1279" s="122"/>
      <c r="W1279" s="122"/>
      <c r="X1279" s="122"/>
      <c r="Y1279" s="122"/>
      <c r="Z1279" s="122"/>
      <c r="AA1279" s="122"/>
    </row>
    <row r="1280" spans="12:27" s="2" customFormat="1" ht="16" customHeight="1">
      <c r="L1280" s="5"/>
      <c r="M1280" s="5"/>
      <c r="N1280" s="5"/>
      <c r="O1280" s="5"/>
      <c r="P1280" s="122"/>
      <c r="Q1280" s="122"/>
      <c r="R1280" s="122"/>
      <c r="S1280" s="122"/>
      <c r="T1280" s="122"/>
      <c r="U1280" s="122"/>
      <c r="V1280" s="122"/>
      <c r="W1280" s="122"/>
      <c r="X1280" s="122"/>
      <c r="Y1280" s="122"/>
      <c r="Z1280" s="122"/>
      <c r="AA1280" s="122"/>
    </row>
    <row r="1281" spans="12:27" s="2" customFormat="1" ht="16" customHeight="1">
      <c r="L1281" s="5"/>
      <c r="M1281" s="5"/>
      <c r="N1281" s="5"/>
      <c r="O1281" s="5"/>
      <c r="P1281" s="122"/>
      <c r="Q1281" s="122"/>
      <c r="R1281" s="122"/>
      <c r="S1281" s="122"/>
      <c r="T1281" s="122"/>
      <c r="U1281" s="122"/>
      <c r="V1281" s="122"/>
      <c r="W1281" s="122"/>
      <c r="X1281" s="122"/>
      <c r="Y1281" s="122"/>
      <c r="Z1281" s="122"/>
      <c r="AA1281" s="122"/>
    </row>
    <row r="1282" spans="12:27" s="2" customFormat="1" ht="16" customHeight="1">
      <c r="L1282" s="5"/>
      <c r="M1282" s="5"/>
      <c r="N1282" s="5"/>
      <c r="O1282" s="5"/>
      <c r="P1282" s="122"/>
      <c r="Q1282" s="122"/>
      <c r="R1282" s="122"/>
      <c r="S1282" s="122"/>
      <c r="T1282" s="122"/>
      <c r="U1282" s="122"/>
      <c r="V1282" s="122"/>
      <c r="W1282" s="122"/>
      <c r="X1282" s="122"/>
      <c r="Y1282" s="122"/>
      <c r="Z1282" s="122"/>
      <c r="AA1282" s="122"/>
    </row>
    <row r="1283" spans="12:27" s="2" customFormat="1" ht="16" customHeight="1">
      <c r="L1283" s="5"/>
      <c r="M1283" s="5"/>
      <c r="N1283" s="5"/>
      <c r="O1283" s="5"/>
      <c r="P1283" s="122"/>
      <c r="Q1283" s="122"/>
      <c r="R1283" s="122"/>
      <c r="S1283" s="122"/>
      <c r="T1283" s="122"/>
      <c r="U1283" s="122"/>
      <c r="V1283" s="122"/>
      <c r="W1283" s="122"/>
      <c r="X1283" s="122"/>
      <c r="Y1283" s="122"/>
      <c r="Z1283" s="122"/>
      <c r="AA1283" s="122"/>
    </row>
    <row r="1284" spans="12:27" s="2" customFormat="1" ht="16" customHeight="1">
      <c r="L1284" s="5"/>
      <c r="M1284" s="5"/>
      <c r="N1284" s="5"/>
      <c r="O1284" s="5"/>
      <c r="P1284" s="122"/>
      <c r="Q1284" s="122"/>
      <c r="R1284" s="122"/>
      <c r="S1284" s="122"/>
      <c r="T1284" s="122"/>
      <c r="U1284" s="122"/>
      <c r="V1284" s="122"/>
      <c r="W1284" s="122"/>
      <c r="X1284" s="122"/>
      <c r="Y1284" s="122"/>
      <c r="Z1284" s="122"/>
      <c r="AA1284" s="122"/>
    </row>
    <row r="1285" spans="12:27" s="2" customFormat="1" ht="16" customHeight="1">
      <c r="L1285" s="5"/>
      <c r="M1285" s="5"/>
      <c r="N1285" s="5"/>
      <c r="O1285" s="5"/>
      <c r="P1285" s="122"/>
      <c r="Q1285" s="122"/>
      <c r="R1285" s="122"/>
      <c r="S1285" s="122"/>
      <c r="T1285" s="122"/>
      <c r="U1285" s="122"/>
      <c r="V1285" s="122"/>
      <c r="W1285" s="122"/>
      <c r="X1285" s="122"/>
      <c r="Y1285" s="122"/>
      <c r="Z1285" s="122"/>
      <c r="AA1285" s="122"/>
    </row>
    <row r="1286" spans="12:27" s="2" customFormat="1" ht="16" customHeight="1">
      <c r="L1286" s="5"/>
      <c r="M1286" s="5"/>
      <c r="N1286" s="5"/>
      <c r="O1286" s="5"/>
      <c r="P1286" s="122"/>
      <c r="Q1286" s="122"/>
      <c r="R1286" s="122"/>
      <c r="S1286" s="122"/>
      <c r="T1286" s="122"/>
      <c r="U1286" s="122"/>
      <c r="V1286" s="122"/>
      <c r="W1286" s="122"/>
      <c r="X1286" s="122"/>
      <c r="Y1286" s="122"/>
      <c r="Z1286" s="122"/>
      <c r="AA1286" s="122"/>
    </row>
    <row r="1287" spans="12:27" s="2" customFormat="1" ht="16" customHeight="1">
      <c r="L1287" s="5"/>
      <c r="M1287" s="5"/>
      <c r="N1287" s="5"/>
      <c r="O1287" s="5"/>
      <c r="P1287" s="122"/>
      <c r="Q1287" s="122"/>
      <c r="R1287" s="122"/>
      <c r="S1287" s="122"/>
      <c r="T1287" s="122"/>
      <c r="U1287" s="122"/>
      <c r="V1287" s="122"/>
      <c r="W1287" s="122"/>
      <c r="X1287" s="122"/>
      <c r="Y1287" s="122"/>
      <c r="Z1287" s="122"/>
      <c r="AA1287" s="122"/>
    </row>
    <row r="1288" spans="12:27" s="2" customFormat="1" ht="16" customHeight="1">
      <c r="L1288" s="5"/>
      <c r="M1288" s="5"/>
      <c r="N1288" s="5"/>
      <c r="O1288" s="5"/>
      <c r="P1288" s="122"/>
      <c r="Q1288" s="122"/>
      <c r="R1288" s="122"/>
      <c r="S1288" s="122"/>
      <c r="T1288" s="122"/>
      <c r="U1288" s="122"/>
      <c r="V1288" s="122"/>
      <c r="W1288" s="122"/>
      <c r="X1288" s="122"/>
      <c r="Y1288" s="122"/>
      <c r="Z1288" s="122"/>
      <c r="AA1288" s="122"/>
    </row>
    <row r="1289" spans="12:27" s="2" customFormat="1" ht="16" customHeight="1">
      <c r="L1289" s="5"/>
      <c r="M1289" s="5"/>
      <c r="N1289" s="5"/>
      <c r="O1289" s="5"/>
      <c r="P1289" s="122"/>
      <c r="Q1289" s="122"/>
      <c r="R1289" s="122"/>
      <c r="S1289" s="122"/>
      <c r="T1289" s="122"/>
      <c r="U1289" s="122"/>
      <c r="V1289" s="122"/>
      <c r="W1289" s="122"/>
      <c r="X1289" s="122"/>
      <c r="Y1289" s="122"/>
      <c r="Z1289" s="122"/>
      <c r="AA1289" s="122"/>
    </row>
    <row r="1290" spans="12:27" s="2" customFormat="1" ht="16" customHeight="1">
      <c r="L1290" s="5"/>
      <c r="M1290" s="5"/>
      <c r="N1290" s="5"/>
      <c r="O1290" s="5"/>
      <c r="P1290" s="122"/>
      <c r="Q1290" s="122"/>
      <c r="R1290" s="122"/>
      <c r="S1290" s="122"/>
      <c r="T1290" s="122"/>
      <c r="U1290" s="122"/>
      <c r="V1290" s="122"/>
      <c r="W1290" s="122"/>
      <c r="X1290" s="122"/>
      <c r="Y1290" s="122"/>
      <c r="Z1290" s="122"/>
      <c r="AA1290" s="122"/>
    </row>
    <row r="1291" spans="12:27" s="2" customFormat="1" ht="16" customHeight="1">
      <c r="L1291" s="5"/>
      <c r="M1291" s="5"/>
      <c r="N1291" s="5"/>
      <c r="O1291" s="5"/>
      <c r="P1291" s="122"/>
      <c r="Q1291" s="122"/>
      <c r="R1291" s="122"/>
      <c r="S1291" s="122"/>
      <c r="T1291" s="122"/>
      <c r="U1291" s="122"/>
      <c r="V1291" s="122"/>
      <c r="W1291" s="122"/>
      <c r="X1291" s="122"/>
      <c r="Y1291" s="122"/>
      <c r="Z1291" s="122"/>
      <c r="AA1291" s="122"/>
    </row>
    <row r="1292" spans="12:27" s="2" customFormat="1" ht="16" customHeight="1">
      <c r="L1292" s="5"/>
      <c r="M1292" s="5"/>
      <c r="N1292" s="5"/>
      <c r="O1292" s="5"/>
      <c r="P1292" s="122"/>
      <c r="Q1292" s="122"/>
      <c r="R1292" s="122"/>
      <c r="S1292" s="122"/>
      <c r="T1292" s="122"/>
      <c r="U1292" s="122"/>
      <c r="V1292" s="122"/>
      <c r="W1292" s="122"/>
      <c r="X1292" s="122"/>
      <c r="Y1292" s="122"/>
      <c r="Z1292" s="122"/>
      <c r="AA1292" s="122"/>
    </row>
    <row r="1293" spans="12:27" s="2" customFormat="1" ht="16" customHeight="1">
      <c r="L1293" s="5"/>
      <c r="M1293" s="5"/>
      <c r="N1293" s="5"/>
      <c r="O1293" s="5"/>
      <c r="P1293" s="122"/>
      <c r="Q1293" s="122"/>
      <c r="R1293" s="122"/>
      <c r="S1293" s="122"/>
      <c r="T1293" s="122"/>
      <c r="U1293" s="122"/>
      <c r="V1293" s="122"/>
      <c r="W1293" s="122"/>
      <c r="X1293" s="122"/>
      <c r="Y1293" s="122"/>
      <c r="Z1293" s="122"/>
      <c r="AA1293" s="122"/>
    </row>
    <row r="1294" spans="12:27" s="2" customFormat="1" ht="16" customHeight="1">
      <c r="L1294" s="5"/>
      <c r="M1294" s="5"/>
      <c r="N1294" s="5"/>
      <c r="O1294" s="5"/>
      <c r="P1294" s="122"/>
      <c r="Q1294" s="122"/>
      <c r="R1294" s="122"/>
      <c r="S1294" s="122"/>
      <c r="T1294" s="122"/>
      <c r="U1294" s="122"/>
      <c r="V1294" s="122"/>
      <c r="W1294" s="122"/>
      <c r="X1294" s="122"/>
      <c r="Y1294" s="122"/>
      <c r="Z1294" s="122"/>
      <c r="AA1294" s="122"/>
    </row>
    <row r="1295" spans="12:27" s="2" customFormat="1" ht="16" customHeight="1">
      <c r="L1295" s="5"/>
      <c r="M1295" s="5"/>
      <c r="N1295" s="5"/>
      <c r="O1295" s="5"/>
      <c r="P1295" s="122"/>
      <c r="Q1295" s="122"/>
      <c r="R1295" s="122"/>
      <c r="S1295" s="122"/>
      <c r="T1295" s="122"/>
      <c r="U1295" s="122"/>
      <c r="V1295" s="122"/>
      <c r="W1295" s="122"/>
      <c r="X1295" s="122"/>
      <c r="Y1295" s="122"/>
      <c r="Z1295" s="122"/>
      <c r="AA1295" s="122"/>
    </row>
    <row r="1296" spans="12:27" s="2" customFormat="1" ht="16" customHeight="1">
      <c r="L1296" s="5"/>
      <c r="M1296" s="5"/>
      <c r="N1296" s="5"/>
      <c r="O1296" s="5"/>
      <c r="P1296" s="122"/>
      <c r="Q1296" s="122"/>
      <c r="R1296" s="122"/>
      <c r="S1296" s="122"/>
      <c r="T1296" s="122"/>
      <c r="U1296" s="122"/>
      <c r="V1296" s="122"/>
      <c r="W1296" s="122"/>
      <c r="X1296" s="122"/>
      <c r="Y1296" s="122"/>
      <c r="Z1296" s="122"/>
      <c r="AA1296" s="122"/>
    </row>
    <row r="1297" spans="12:27" s="2" customFormat="1" ht="16" customHeight="1">
      <c r="L1297" s="5"/>
      <c r="M1297" s="5"/>
      <c r="N1297" s="5"/>
      <c r="O1297" s="5"/>
      <c r="P1297" s="122"/>
      <c r="Q1297" s="122"/>
      <c r="R1297" s="122"/>
      <c r="S1297" s="122"/>
      <c r="T1297" s="122"/>
      <c r="U1297" s="122"/>
      <c r="V1297" s="122"/>
      <c r="W1297" s="122"/>
      <c r="X1297" s="122"/>
      <c r="Y1297" s="122"/>
      <c r="Z1297" s="122"/>
      <c r="AA1297" s="122"/>
    </row>
    <row r="1298" spans="12:27" s="2" customFormat="1" ht="16" customHeight="1">
      <c r="L1298" s="5"/>
      <c r="M1298" s="5"/>
      <c r="N1298" s="5"/>
      <c r="O1298" s="5"/>
      <c r="P1298" s="122"/>
      <c r="Q1298" s="122"/>
      <c r="R1298" s="122"/>
      <c r="S1298" s="122"/>
      <c r="T1298" s="122"/>
      <c r="U1298" s="122"/>
      <c r="V1298" s="122"/>
      <c r="W1298" s="122"/>
      <c r="X1298" s="122"/>
      <c r="Y1298" s="122"/>
      <c r="Z1298" s="122"/>
      <c r="AA1298" s="122"/>
    </row>
    <row r="1299" spans="12:27" s="2" customFormat="1" ht="16" customHeight="1">
      <c r="L1299" s="5"/>
      <c r="M1299" s="5"/>
      <c r="N1299" s="5"/>
      <c r="O1299" s="5"/>
      <c r="P1299" s="122"/>
      <c r="Q1299" s="122"/>
      <c r="R1299" s="122"/>
      <c r="S1299" s="122"/>
      <c r="T1299" s="122"/>
      <c r="U1299" s="122"/>
      <c r="V1299" s="122"/>
      <c r="W1299" s="122"/>
      <c r="X1299" s="122"/>
      <c r="Y1299" s="122"/>
      <c r="Z1299" s="122"/>
      <c r="AA1299" s="122"/>
    </row>
    <row r="1300" spans="12:27" s="2" customFormat="1" ht="16" customHeight="1">
      <c r="L1300" s="5"/>
      <c r="M1300" s="5"/>
      <c r="N1300" s="5"/>
      <c r="O1300" s="5"/>
      <c r="P1300" s="122"/>
      <c r="Q1300" s="122"/>
      <c r="R1300" s="122"/>
      <c r="S1300" s="122"/>
      <c r="T1300" s="122"/>
      <c r="U1300" s="122"/>
      <c r="V1300" s="122"/>
      <c r="W1300" s="122"/>
      <c r="X1300" s="122"/>
      <c r="Y1300" s="122"/>
      <c r="Z1300" s="122"/>
      <c r="AA1300" s="122"/>
    </row>
    <row r="1301" spans="12:27" s="2" customFormat="1" ht="16" customHeight="1">
      <c r="L1301" s="5"/>
      <c r="M1301" s="5"/>
      <c r="N1301" s="5"/>
      <c r="O1301" s="5"/>
      <c r="P1301" s="122"/>
      <c r="Q1301" s="122"/>
      <c r="R1301" s="122"/>
      <c r="S1301" s="122"/>
      <c r="T1301" s="122"/>
      <c r="U1301" s="122"/>
      <c r="V1301" s="122"/>
      <c r="W1301" s="122"/>
      <c r="X1301" s="122"/>
      <c r="Y1301" s="122"/>
      <c r="Z1301" s="122"/>
      <c r="AA1301" s="122"/>
    </row>
    <row r="1302" spans="12:27" s="2" customFormat="1" ht="16" customHeight="1">
      <c r="L1302" s="5"/>
      <c r="M1302" s="5"/>
      <c r="N1302" s="5"/>
      <c r="O1302" s="5"/>
      <c r="P1302" s="122"/>
      <c r="Q1302" s="122"/>
      <c r="R1302" s="122"/>
      <c r="S1302" s="122"/>
      <c r="T1302" s="122"/>
      <c r="U1302" s="122"/>
      <c r="V1302" s="122"/>
      <c r="W1302" s="122"/>
      <c r="X1302" s="122"/>
      <c r="Y1302" s="122"/>
      <c r="Z1302" s="122"/>
      <c r="AA1302" s="122"/>
    </row>
    <row r="1303" spans="12:27" s="2" customFormat="1" ht="16" customHeight="1">
      <c r="L1303" s="5"/>
      <c r="M1303" s="5"/>
      <c r="N1303" s="5"/>
      <c r="O1303" s="5"/>
      <c r="P1303" s="122"/>
      <c r="Q1303" s="122"/>
      <c r="R1303" s="122"/>
      <c r="S1303" s="122"/>
      <c r="T1303" s="122"/>
      <c r="U1303" s="122"/>
      <c r="V1303" s="122"/>
      <c r="W1303" s="122"/>
      <c r="X1303" s="122"/>
      <c r="Y1303" s="122"/>
      <c r="Z1303" s="122"/>
      <c r="AA1303" s="122"/>
    </row>
    <row r="1304" spans="12:27" s="2" customFormat="1" ht="16" customHeight="1">
      <c r="L1304" s="5"/>
      <c r="M1304" s="5"/>
      <c r="N1304" s="5"/>
      <c r="O1304" s="5"/>
      <c r="P1304" s="122"/>
      <c r="Q1304" s="122"/>
      <c r="R1304" s="122"/>
      <c r="S1304" s="122"/>
      <c r="T1304" s="122"/>
      <c r="U1304" s="122"/>
      <c r="V1304" s="122"/>
      <c r="W1304" s="122"/>
      <c r="X1304" s="122"/>
      <c r="Y1304" s="122"/>
      <c r="Z1304" s="122"/>
      <c r="AA1304" s="122"/>
    </row>
    <row r="1305" spans="12:27" s="2" customFormat="1" ht="16" customHeight="1">
      <c r="L1305" s="5"/>
      <c r="M1305" s="5"/>
      <c r="N1305" s="5"/>
      <c r="O1305" s="5"/>
      <c r="P1305" s="122"/>
      <c r="Q1305" s="122"/>
      <c r="R1305" s="122"/>
      <c r="S1305" s="122"/>
      <c r="T1305" s="122"/>
      <c r="U1305" s="122"/>
      <c r="V1305" s="122"/>
      <c r="W1305" s="122"/>
      <c r="X1305" s="122"/>
      <c r="Y1305" s="122"/>
      <c r="Z1305" s="122"/>
      <c r="AA1305" s="122"/>
    </row>
    <row r="1306" spans="12:27" s="2" customFormat="1" ht="16" customHeight="1">
      <c r="L1306" s="5"/>
      <c r="M1306" s="5"/>
      <c r="N1306" s="5"/>
      <c r="O1306" s="5"/>
      <c r="P1306" s="122"/>
      <c r="Q1306" s="122"/>
      <c r="R1306" s="122"/>
      <c r="S1306" s="122"/>
      <c r="T1306" s="122"/>
      <c r="U1306" s="122"/>
      <c r="V1306" s="122"/>
      <c r="W1306" s="122"/>
      <c r="X1306" s="122"/>
      <c r="Y1306" s="122"/>
      <c r="Z1306" s="122"/>
      <c r="AA1306" s="122"/>
    </row>
    <row r="1307" spans="12:27" s="2" customFormat="1" ht="16" customHeight="1">
      <c r="L1307" s="5"/>
      <c r="M1307" s="5"/>
      <c r="N1307" s="5"/>
      <c r="O1307" s="5"/>
      <c r="P1307" s="122"/>
      <c r="Q1307" s="122"/>
      <c r="R1307" s="122"/>
      <c r="S1307" s="122"/>
      <c r="T1307" s="122"/>
      <c r="U1307" s="122"/>
      <c r="V1307" s="122"/>
      <c r="W1307" s="122"/>
      <c r="X1307" s="122"/>
      <c r="Y1307" s="122"/>
      <c r="Z1307" s="122"/>
      <c r="AA1307" s="122"/>
    </row>
    <row r="1308" spans="12:27" s="2" customFormat="1" ht="16" customHeight="1">
      <c r="L1308" s="5"/>
      <c r="M1308" s="5"/>
      <c r="N1308" s="5"/>
      <c r="O1308" s="5"/>
      <c r="P1308" s="122"/>
      <c r="Q1308" s="122"/>
      <c r="R1308" s="122"/>
      <c r="S1308" s="122"/>
      <c r="T1308" s="122"/>
      <c r="U1308" s="122"/>
      <c r="V1308" s="122"/>
      <c r="W1308" s="122"/>
      <c r="X1308" s="122"/>
      <c r="Y1308" s="122"/>
      <c r="Z1308" s="122"/>
      <c r="AA1308" s="122"/>
    </row>
    <row r="1309" spans="12:27" s="2" customFormat="1" ht="16" customHeight="1">
      <c r="L1309" s="5"/>
      <c r="M1309" s="5"/>
      <c r="N1309" s="5"/>
      <c r="O1309" s="5"/>
      <c r="P1309" s="122"/>
      <c r="Q1309" s="122"/>
      <c r="R1309" s="122"/>
      <c r="S1309" s="122"/>
      <c r="T1309" s="122"/>
      <c r="U1309" s="122"/>
      <c r="V1309" s="122"/>
      <c r="W1309" s="122"/>
      <c r="X1309" s="122"/>
      <c r="Y1309" s="122"/>
      <c r="Z1309" s="122"/>
      <c r="AA1309" s="122"/>
    </row>
    <row r="1310" spans="12:27" s="2" customFormat="1" ht="16" customHeight="1">
      <c r="L1310" s="5"/>
      <c r="M1310" s="5"/>
      <c r="N1310" s="5"/>
      <c r="O1310" s="5"/>
      <c r="P1310" s="122"/>
      <c r="Q1310" s="122"/>
      <c r="R1310" s="122"/>
      <c r="S1310" s="122"/>
      <c r="T1310" s="122"/>
      <c r="U1310" s="122"/>
      <c r="V1310" s="122"/>
      <c r="W1310" s="122"/>
      <c r="X1310" s="122"/>
      <c r="Y1310" s="122"/>
      <c r="Z1310" s="122"/>
      <c r="AA1310" s="122"/>
    </row>
    <row r="1311" spans="12:27" s="2" customFormat="1" ht="16" customHeight="1">
      <c r="L1311" s="5"/>
      <c r="M1311" s="5"/>
      <c r="N1311" s="5"/>
      <c r="O1311" s="5"/>
      <c r="P1311" s="122"/>
      <c r="Q1311" s="122"/>
      <c r="R1311" s="122"/>
      <c r="S1311" s="122"/>
      <c r="T1311" s="122"/>
      <c r="U1311" s="122"/>
      <c r="V1311" s="122"/>
      <c r="W1311" s="122"/>
      <c r="X1311" s="122"/>
      <c r="Y1311" s="122"/>
      <c r="Z1311" s="122"/>
      <c r="AA1311" s="122"/>
    </row>
    <row r="1312" spans="12:27" s="2" customFormat="1" ht="16" customHeight="1">
      <c r="L1312" s="5"/>
      <c r="M1312" s="5"/>
      <c r="N1312" s="5"/>
      <c r="O1312" s="5"/>
      <c r="P1312" s="122"/>
      <c r="Q1312" s="122"/>
      <c r="R1312" s="122"/>
      <c r="S1312" s="122"/>
      <c r="T1312" s="122"/>
      <c r="U1312" s="122"/>
      <c r="V1312" s="122"/>
      <c r="W1312" s="122"/>
      <c r="X1312" s="122"/>
      <c r="Y1312" s="122"/>
      <c r="Z1312" s="122"/>
      <c r="AA1312" s="122"/>
    </row>
    <row r="1313" spans="12:27" s="2" customFormat="1" ht="16" customHeight="1">
      <c r="L1313" s="5"/>
      <c r="M1313" s="5"/>
      <c r="N1313" s="5"/>
      <c r="O1313" s="5"/>
      <c r="P1313" s="122"/>
      <c r="Q1313" s="122"/>
      <c r="R1313" s="122"/>
      <c r="S1313" s="122"/>
      <c r="T1313" s="122"/>
      <c r="U1313" s="122"/>
      <c r="V1313" s="122"/>
      <c r="W1313" s="122"/>
      <c r="X1313" s="122"/>
      <c r="Y1313" s="122"/>
      <c r="Z1313" s="122"/>
      <c r="AA1313" s="122"/>
    </row>
    <row r="1314" spans="12:27" s="2" customFormat="1" ht="16" customHeight="1">
      <c r="L1314" s="5"/>
      <c r="M1314" s="5"/>
      <c r="N1314" s="5"/>
      <c r="O1314" s="5"/>
      <c r="P1314" s="122"/>
      <c r="Q1314" s="122"/>
      <c r="R1314" s="122"/>
      <c r="S1314" s="122"/>
      <c r="T1314" s="122"/>
      <c r="U1314" s="122"/>
      <c r="V1314" s="122"/>
      <c r="W1314" s="122"/>
      <c r="X1314" s="122"/>
      <c r="Y1314" s="122"/>
      <c r="Z1314" s="122"/>
      <c r="AA1314" s="122"/>
    </row>
    <row r="1315" spans="12:27" s="2" customFormat="1" ht="16" customHeight="1">
      <c r="L1315" s="5"/>
      <c r="M1315" s="5"/>
      <c r="N1315" s="5"/>
      <c r="O1315" s="5"/>
      <c r="P1315" s="122"/>
      <c r="Q1315" s="122"/>
      <c r="R1315" s="122"/>
      <c r="S1315" s="122"/>
      <c r="T1315" s="122"/>
      <c r="U1315" s="122"/>
      <c r="V1315" s="122"/>
      <c r="W1315" s="122"/>
      <c r="X1315" s="122"/>
      <c r="Y1315" s="122"/>
      <c r="Z1315" s="122"/>
      <c r="AA1315" s="122"/>
    </row>
    <row r="1316" spans="12:27" s="2" customFormat="1" ht="16" customHeight="1">
      <c r="L1316" s="5"/>
      <c r="M1316" s="5"/>
      <c r="N1316" s="5"/>
      <c r="O1316" s="5"/>
      <c r="P1316" s="122"/>
      <c r="Q1316" s="122"/>
      <c r="R1316" s="122"/>
      <c r="S1316" s="122"/>
      <c r="T1316" s="122"/>
      <c r="U1316" s="122"/>
      <c r="V1316" s="122"/>
      <c r="W1316" s="122"/>
      <c r="X1316" s="122"/>
      <c r="Y1316" s="122"/>
      <c r="Z1316" s="122"/>
      <c r="AA1316" s="122"/>
    </row>
    <row r="1317" spans="12:27" s="2" customFormat="1" ht="16" customHeight="1">
      <c r="L1317" s="5"/>
      <c r="M1317" s="5"/>
      <c r="N1317" s="5"/>
      <c r="O1317" s="5"/>
      <c r="P1317" s="122"/>
      <c r="Q1317" s="122"/>
      <c r="R1317" s="122"/>
      <c r="S1317" s="122"/>
      <c r="T1317" s="122"/>
      <c r="U1317" s="122"/>
      <c r="V1317" s="122"/>
      <c r="W1317" s="122"/>
      <c r="X1317" s="122"/>
      <c r="Y1317" s="122"/>
      <c r="Z1317" s="122"/>
      <c r="AA1317" s="122"/>
    </row>
    <row r="1318" spans="12:27" s="2" customFormat="1" ht="16" customHeight="1">
      <c r="L1318" s="5"/>
      <c r="M1318" s="5"/>
      <c r="N1318" s="5"/>
      <c r="O1318" s="5"/>
      <c r="P1318" s="122"/>
      <c r="Q1318" s="122"/>
      <c r="R1318" s="122"/>
      <c r="S1318" s="122"/>
      <c r="T1318" s="122"/>
      <c r="U1318" s="122"/>
      <c r="V1318" s="122"/>
      <c r="W1318" s="122"/>
      <c r="X1318" s="122"/>
      <c r="Y1318" s="122"/>
      <c r="Z1318" s="122"/>
      <c r="AA1318" s="122"/>
    </row>
    <row r="1319" spans="12:27" s="2" customFormat="1" ht="16" customHeight="1">
      <c r="L1319" s="5"/>
      <c r="M1319" s="5"/>
      <c r="N1319" s="5"/>
      <c r="O1319" s="5"/>
      <c r="P1319" s="122"/>
      <c r="Q1319" s="122"/>
      <c r="R1319" s="122"/>
      <c r="S1319" s="122"/>
      <c r="T1319" s="122"/>
      <c r="U1319" s="122"/>
      <c r="V1319" s="122"/>
      <c r="W1319" s="122"/>
      <c r="X1319" s="122"/>
      <c r="Y1319" s="122"/>
      <c r="Z1319" s="122"/>
      <c r="AA1319" s="122"/>
    </row>
    <row r="1320" spans="12:27" s="2" customFormat="1" ht="16" customHeight="1">
      <c r="L1320" s="5"/>
      <c r="M1320" s="5"/>
      <c r="N1320" s="5"/>
      <c r="O1320" s="5"/>
      <c r="P1320" s="122"/>
      <c r="Q1320" s="122"/>
      <c r="R1320" s="122"/>
      <c r="S1320" s="122"/>
      <c r="T1320" s="122"/>
      <c r="U1320" s="122"/>
      <c r="V1320" s="122"/>
      <c r="W1320" s="122"/>
      <c r="X1320" s="122"/>
      <c r="Y1320" s="122"/>
      <c r="Z1320" s="122"/>
      <c r="AA1320" s="122"/>
    </row>
    <row r="1321" spans="12:27" s="2" customFormat="1" ht="16" customHeight="1">
      <c r="L1321" s="5"/>
      <c r="M1321" s="5"/>
      <c r="N1321" s="5"/>
      <c r="O1321" s="5"/>
      <c r="P1321" s="122"/>
      <c r="Q1321" s="122"/>
      <c r="R1321" s="122"/>
      <c r="S1321" s="122"/>
      <c r="T1321" s="122"/>
      <c r="U1321" s="122"/>
      <c r="V1321" s="122"/>
      <c r="W1321" s="122"/>
      <c r="X1321" s="122"/>
      <c r="Y1321" s="122"/>
      <c r="Z1321" s="122"/>
      <c r="AA1321" s="122"/>
    </row>
    <row r="1322" spans="12:27" s="2" customFormat="1" ht="16" customHeight="1">
      <c r="L1322" s="5"/>
      <c r="M1322" s="5"/>
      <c r="N1322" s="5"/>
      <c r="O1322" s="5"/>
      <c r="P1322" s="122"/>
      <c r="Q1322" s="122"/>
      <c r="R1322" s="122"/>
      <c r="S1322" s="122"/>
      <c r="T1322" s="122"/>
      <c r="U1322" s="122"/>
      <c r="V1322" s="122"/>
      <c r="W1322" s="122"/>
      <c r="X1322" s="122"/>
      <c r="Y1322" s="122"/>
      <c r="Z1322" s="122"/>
      <c r="AA1322" s="122"/>
    </row>
    <row r="1323" spans="12:27" s="2" customFormat="1" ht="16" customHeight="1">
      <c r="L1323" s="5"/>
      <c r="M1323" s="5"/>
      <c r="N1323" s="5"/>
      <c r="O1323" s="5"/>
      <c r="P1323" s="122"/>
      <c r="Q1323" s="122"/>
      <c r="R1323" s="122"/>
      <c r="S1323" s="122"/>
      <c r="T1323" s="122"/>
      <c r="U1323" s="122"/>
      <c r="V1323" s="122"/>
      <c r="W1323" s="122"/>
      <c r="X1323" s="122"/>
      <c r="Y1323" s="122"/>
      <c r="Z1323" s="122"/>
      <c r="AA1323" s="122"/>
    </row>
    <row r="1324" spans="12:27" s="2" customFormat="1" ht="16" customHeight="1">
      <c r="L1324" s="5"/>
      <c r="M1324" s="5"/>
      <c r="N1324" s="5"/>
      <c r="O1324" s="5"/>
      <c r="P1324" s="122"/>
      <c r="Q1324" s="122"/>
      <c r="R1324" s="122"/>
      <c r="S1324" s="122"/>
      <c r="T1324" s="122"/>
      <c r="U1324" s="122"/>
      <c r="V1324" s="122"/>
      <c r="W1324" s="122"/>
      <c r="X1324" s="122"/>
      <c r="Y1324" s="122"/>
      <c r="Z1324" s="122"/>
      <c r="AA1324" s="122"/>
    </row>
    <row r="1325" spans="12:27" s="2" customFormat="1" ht="16" customHeight="1">
      <c r="L1325" s="5"/>
      <c r="M1325" s="5"/>
      <c r="N1325" s="5"/>
      <c r="O1325" s="5"/>
      <c r="P1325" s="122"/>
      <c r="Q1325" s="122"/>
      <c r="R1325" s="122"/>
      <c r="S1325" s="122"/>
      <c r="T1325" s="122"/>
      <c r="U1325" s="122"/>
      <c r="V1325" s="122"/>
      <c r="W1325" s="122"/>
      <c r="X1325" s="122"/>
      <c r="Y1325" s="122"/>
      <c r="Z1325" s="122"/>
      <c r="AA1325" s="122"/>
    </row>
    <row r="1326" spans="12:27" s="2" customFormat="1" ht="16" customHeight="1">
      <c r="L1326" s="5"/>
      <c r="M1326" s="5"/>
      <c r="N1326" s="5"/>
      <c r="O1326" s="5"/>
      <c r="P1326" s="122"/>
      <c r="Q1326" s="122"/>
      <c r="R1326" s="122"/>
      <c r="S1326" s="122"/>
      <c r="T1326" s="122"/>
      <c r="U1326" s="122"/>
      <c r="V1326" s="122"/>
      <c r="W1326" s="122"/>
      <c r="X1326" s="122"/>
      <c r="Y1326" s="122"/>
      <c r="Z1326" s="122"/>
      <c r="AA1326" s="122"/>
    </row>
    <row r="1327" spans="12:27" s="2" customFormat="1" ht="16" customHeight="1">
      <c r="L1327" s="5"/>
      <c r="M1327" s="5"/>
      <c r="N1327" s="5"/>
      <c r="O1327" s="5"/>
      <c r="P1327" s="122"/>
      <c r="Q1327" s="122"/>
      <c r="R1327" s="122"/>
      <c r="S1327" s="122"/>
      <c r="T1327" s="122"/>
      <c r="U1327" s="122"/>
      <c r="V1327" s="122"/>
      <c r="W1327" s="122"/>
      <c r="X1327" s="122"/>
      <c r="Y1327" s="122"/>
      <c r="Z1327" s="122"/>
      <c r="AA1327" s="122"/>
    </row>
    <row r="1328" spans="12:27" s="2" customFormat="1" ht="16" customHeight="1">
      <c r="L1328" s="5"/>
      <c r="M1328" s="5"/>
      <c r="N1328" s="5"/>
      <c r="O1328" s="5"/>
      <c r="P1328" s="122"/>
      <c r="Q1328" s="122"/>
      <c r="R1328" s="122"/>
      <c r="S1328" s="122"/>
      <c r="T1328" s="122"/>
      <c r="U1328" s="122"/>
      <c r="V1328" s="122"/>
      <c r="W1328" s="122"/>
      <c r="X1328" s="122"/>
      <c r="Y1328" s="122"/>
      <c r="Z1328" s="122"/>
      <c r="AA1328" s="122"/>
    </row>
    <row r="1329" spans="12:27" s="2" customFormat="1" ht="16" customHeight="1">
      <c r="L1329" s="5"/>
      <c r="M1329" s="5"/>
      <c r="N1329" s="5"/>
      <c r="O1329" s="5"/>
      <c r="P1329" s="122"/>
      <c r="Q1329" s="122"/>
      <c r="R1329" s="122"/>
      <c r="S1329" s="122"/>
      <c r="T1329" s="122"/>
      <c r="U1329" s="122"/>
      <c r="V1329" s="122"/>
      <c r="W1329" s="122"/>
      <c r="X1329" s="122"/>
      <c r="Y1329" s="122"/>
      <c r="Z1329" s="122"/>
      <c r="AA1329" s="122"/>
    </row>
    <row r="1330" spans="12:27" s="2" customFormat="1" ht="16" customHeight="1">
      <c r="L1330" s="5"/>
      <c r="M1330" s="5"/>
      <c r="N1330" s="5"/>
      <c r="O1330" s="5"/>
      <c r="P1330" s="122"/>
      <c r="Q1330" s="122"/>
      <c r="R1330" s="122"/>
      <c r="S1330" s="122"/>
      <c r="T1330" s="122"/>
      <c r="U1330" s="122"/>
      <c r="V1330" s="122"/>
      <c r="W1330" s="122"/>
      <c r="X1330" s="122"/>
      <c r="Y1330" s="122"/>
      <c r="Z1330" s="122"/>
      <c r="AA1330" s="122"/>
    </row>
    <row r="1331" spans="12:27" s="2" customFormat="1" ht="16" customHeight="1">
      <c r="L1331" s="5"/>
      <c r="M1331" s="5"/>
      <c r="N1331" s="5"/>
      <c r="O1331" s="5"/>
      <c r="P1331" s="122"/>
      <c r="Q1331" s="122"/>
      <c r="R1331" s="122"/>
      <c r="S1331" s="122"/>
      <c r="T1331" s="122"/>
      <c r="U1331" s="122"/>
      <c r="V1331" s="122"/>
      <c r="W1331" s="122"/>
      <c r="X1331" s="122"/>
      <c r="Y1331" s="122"/>
      <c r="Z1331" s="122"/>
      <c r="AA1331" s="122"/>
    </row>
    <row r="1332" spans="12:27" s="2" customFormat="1" ht="16" customHeight="1">
      <c r="L1332" s="5"/>
      <c r="M1332" s="5"/>
      <c r="N1332" s="5"/>
      <c r="O1332" s="5"/>
      <c r="P1332" s="122"/>
      <c r="Q1332" s="122"/>
      <c r="R1332" s="122"/>
      <c r="S1332" s="122"/>
      <c r="T1332" s="122"/>
      <c r="U1332" s="122"/>
      <c r="V1332" s="122"/>
      <c r="W1332" s="122"/>
      <c r="X1332" s="122"/>
      <c r="Y1332" s="122"/>
      <c r="Z1332" s="122"/>
      <c r="AA1332" s="122"/>
    </row>
    <row r="1333" spans="12:27" s="2" customFormat="1" ht="16" customHeight="1">
      <c r="L1333" s="5"/>
      <c r="M1333" s="5"/>
      <c r="N1333" s="5"/>
      <c r="O1333" s="5"/>
      <c r="P1333" s="122"/>
      <c r="Q1333" s="122"/>
      <c r="R1333" s="122"/>
      <c r="S1333" s="122"/>
      <c r="T1333" s="122"/>
      <c r="U1333" s="122"/>
      <c r="V1333" s="122"/>
      <c r="W1333" s="122"/>
      <c r="X1333" s="122"/>
      <c r="Y1333" s="122"/>
      <c r="Z1333" s="122"/>
      <c r="AA1333" s="122"/>
    </row>
    <row r="1334" spans="12:27" s="2" customFormat="1" ht="16" customHeight="1">
      <c r="L1334" s="5"/>
      <c r="M1334" s="5"/>
      <c r="N1334" s="5"/>
      <c r="O1334" s="5"/>
      <c r="P1334" s="122"/>
      <c r="Q1334" s="122"/>
      <c r="R1334" s="122"/>
      <c r="S1334" s="122"/>
      <c r="T1334" s="122"/>
      <c r="U1334" s="122"/>
      <c r="V1334" s="122"/>
      <c r="W1334" s="122"/>
      <c r="X1334" s="122"/>
      <c r="Y1334" s="122"/>
      <c r="Z1334" s="122"/>
      <c r="AA1334" s="122"/>
    </row>
    <row r="1335" spans="12:27" s="2" customFormat="1" ht="16" customHeight="1">
      <c r="L1335" s="5"/>
      <c r="M1335" s="5"/>
      <c r="N1335" s="5"/>
      <c r="O1335" s="5"/>
      <c r="P1335" s="122"/>
      <c r="Q1335" s="122"/>
      <c r="R1335" s="122"/>
      <c r="S1335" s="122"/>
      <c r="T1335" s="122"/>
      <c r="U1335" s="122"/>
      <c r="V1335" s="122"/>
      <c r="W1335" s="122"/>
      <c r="X1335" s="122"/>
      <c r="Y1335" s="122"/>
      <c r="Z1335" s="122"/>
      <c r="AA1335" s="122"/>
    </row>
    <row r="1336" spans="12:27" s="2" customFormat="1" ht="16" customHeight="1">
      <c r="L1336" s="5"/>
      <c r="M1336" s="5"/>
      <c r="N1336" s="5"/>
      <c r="O1336" s="5"/>
      <c r="P1336" s="122"/>
      <c r="Q1336" s="122"/>
      <c r="R1336" s="122"/>
      <c r="S1336" s="122"/>
      <c r="T1336" s="122"/>
      <c r="U1336" s="122"/>
      <c r="V1336" s="122"/>
      <c r="W1336" s="122"/>
      <c r="X1336" s="122"/>
      <c r="Y1336" s="122"/>
      <c r="Z1336" s="122"/>
      <c r="AA1336" s="122"/>
    </row>
    <row r="1337" spans="12:27" s="2" customFormat="1" ht="16" customHeight="1">
      <c r="L1337" s="5"/>
      <c r="M1337" s="5"/>
      <c r="N1337" s="5"/>
      <c r="O1337" s="5"/>
      <c r="P1337" s="122"/>
      <c r="Q1337" s="122"/>
      <c r="R1337" s="122"/>
      <c r="S1337" s="122"/>
      <c r="T1337" s="122"/>
      <c r="U1337" s="122"/>
      <c r="V1337" s="122"/>
      <c r="W1337" s="122"/>
      <c r="X1337" s="122"/>
      <c r="Y1337" s="122"/>
      <c r="Z1337" s="122"/>
      <c r="AA1337" s="122"/>
    </row>
    <row r="1338" spans="12:27" s="2" customFormat="1" ht="16" customHeight="1">
      <c r="L1338" s="5"/>
      <c r="M1338" s="5"/>
      <c r="N1338" s="5"/>
      <c r="O1338" s="5"/>
      <c r="P1338" s="122"/>
      <c r="Q1338" s="122"/>
      <c r="R1338" s="122"/>
      <c r="S1338" s="122"/>
      <c r="T1338" s="122"/>
      <c r="U1338" s="122"/>
      <c r="V1338" s="122"/>
      <c r="W1338" s="122"/>
      <c r="X1338" s="122"/>
      <c r="Y1338" s="122"/>
      <c r="Z1338" s="122"/>
      <c r="AA1338" s="122"/>
    </row>
    <row r="1339" spans="12:27" s="2" customFormat="1" ht="16" customHeight="1">
      <c r="L1339" s="5"/>
      <c r="M1339" s="5"/>
      <c r="N1339" s="5"/>
      <c r="O1339" s="5"/>
      <c r="P1339" s="122"/>
      <c r="Q1339" s="122"/>
      <c r="R1339" s="122"/>
      <c r="S1339" s="122"/>
      <c r="T1339" s="122"/>
      <c r="U1339" s="122"/>
      <c r="V1339" s="122"/>
      <c r="W1339" s="122"/>
      <c r="X1339" s="122"/>
      <c r="Y1339" s="122"/>
      <c r="Z1339" s="122"/>
      <c r="AA1339" s="122"/>
    </row>
    <row r="1340" spans="12:27" s="2" customFormat="1" ht="16" customHeight="1">
      <c r="L1340" s="5"/>
      <c r="M1340" s="5"/>
      <c r="N1340" s="5"/>
      <c r="O1340" s="5"/>
      <c r="P1340" s="122"/>
      <c r="Q1340" s="122"/>
      <c r="R1340" s="122"/>
      <c r="S1340" s="122"/>
      <c r="T1340" s="122"/>
      <c r="U1340" s="122"/>
      <c r="V1340" s="122"/>
      <c r="W1340" s="122"/>
      <c r="X1340" s="122"/>
      <c r="Y1340" s="122"/>
      <c r="Z1340" s="122"/>
      <c r="AA1340" s="122"/>
    </row>
    <row r="1341" spans="12:27" s="2" customFormat="1" ht="16" customHeight="1">
      <c r="L1341" s="5"/>
      <c r="M1341" s="5"/>
      <c r="N1341" s="5"/>
      <c r="O1341" s="5"/>
      <c r="P1341" s="122"/>
      <c r="Q1341" s="122"/>
      <c r="R1341" s="122"/>
      <c r="S1341" s="122"/>
      <c r="T1341" s="122"/>
      <c r="U1341" s="122"/>
      <c r="V1341" s="122"/>
      <c r="W1341" s="122"/>
      <c r="X1341" s="122"/>
      <c r="Y1341" s="122"/>
      <c r="Z1341" s="122"/>
      <c r="AA1341" s="122"/>
    </row>
    <row r="1342" spans="12:27" s="2" customFormat="1" ht="16" customHeight="1">
      <c r="L1342" s="5"/>
      <c r="M1342" s="5"/>
      <c r="N1342" s="5"/>
      <c r="O1342" s="5"/>
      <c r="P1342" s="122"/>
      <c r="Q1342" s="122"/>
      <c r="R1342" s="122"/>
      <c r="S1342" s="122"/>
      <c r="T1342" s="122"/>
      <c r="U1342" s="122"/>
      <c r="V1342" s="122"/>
      <c r="W1342" s="122"/>
      <c r="X1342" s="122"/>
      <c r="Y1342" s="122"/>
      <c r="Z1342" s="122"/>
      <c r="AA1342" s="122"/>
    </row>
    <row r="1343" spans="12:27" s="2" customFormat="1" ht="16" customHeight="1">
      <c r="L1343" s="5"/>
      <c r="M1343" s="5"/>
      <c r="N1343" s="5"/>
      <c r="O1343" s="5"/>
      <c r="P1343" s="122"/>
      <c r="Q1343" s="122"/>
      <c r="R1343" s="122"/>
      <c r="S1343" s="122"/>
      <c r="T1343" s="122"/>
      <c r="U1343" s="122"/>
      <c r="V1343" s="122"/>
      <c r="W1343" s="122"/>
      <c r="X1343" s="122"/>
      <c r="Y1343" s="122"/>
      <c r="Z1343" s="122"/>
      <c r="AA1343" s="122"/>
    </row>
    <row r="1344" spans="12:27" s="2" customFormat="1" ht="16" customHeight="1">
      <c r="L1344" s="5"/>
      <c r="M1344" s="5"/>
      <c r="N1344" s="5"/>
      <c r="O1344" s="5"/>
      <c r="P1344" s="122"/>
      <c r="Q1344" s="122"/>
      <c r="R1344" s="122"/>
      <c r="S1344" s="122"/>
      <c r="T1344" s="122"/>
      <c r="U1344" s="122"/>
      <c r="V1344" s="122"/>
      <c r="W1344" s="122"/>
      <c r="X1344" s="122"/>
      <c r="Y1344" s="122"/>
      <c r="Z1344" s="122"/>
      <c r="AA1344" s="122"/>
    </row>
    <row r="1345" spans="12:27" s="2" customFormat="1" ht="16" customHeight="1">
      <c r="L1345" s="5"/>
      <c r="M1345" s="5"/>
      <c r="N1345" s="5"/>
      <c r="O1345" s="5"/>
      <c r="P1345" s="122"/>
      <c r="Q1345" s="122"/>
      <c r="R1345" s="122"/>
      <c r="S1345" s="122"/>
      <c r="T1345" s="122"/>
      <c r="U1345" s="122"/>
      <c r="V1345" s="122"/>
      <c r="W1345" s="122"/>
      <c r="X1345" s="122"/>
      <c r="Y1345" s="122"/>
      <c r="Z1345" s="122"/>
      <c r="AA1345" s="122"/>
    </row>
    <row r="1346" spans="12:27" s="2" customFormat="1" ht="16" customHeight="1">
      <c r="L1346" s="5"/>
      <c r="M1346" s="5"/>
      <c r="N1346" s="5"/>
      <c r="O1346" s="5"/>
      <c r="P1346" s="122"/>
      <c r="Q1346" s="122"/>
      <c r="R1346" s="122"/>
      <c r="S1346" s="122"/>
      <c r="T1346" s="122"/>
      <c r="U1346" s="122"/>
      <c r="V1346" s="122"/>
      <c r="W1346" s="122"/>
      <c r="X1346" s="122"/>
      <c r="Y1346" s="122"/>
      <c r="Z1346" s="122"/>
      <c r="AA1346" s="122"/>
    </row>
    <row r="1347" spans="12:27" s="2" customFormat="1" ht="16" customHeight="1">
      <c r="L1347" s="5"/>
      <c r="M1347" s="5"/>
      <c r="N1347" s="5"/>
      <c r="O1347" s="5"/>
      <c r="P1347" s="122"/>
      <c r="Q1347" s="122"/>
      <c r="R1347" s="122"/>
      <c r="S1347" s="122"/>
      <c r="T1347" s="122"/>
      <c r="U1347" s="122"/>
      <c r="V1347" s="122"/>
      <c r="W1347" s="122"/>
      <c r="X1347" s="122"/>
      <c r="Y1347" s="122"/>
      <c r="Z1347" s="122"/>
      <c r="AA1347" s="122"/>
    </row>
    <row r="1348" spans="12:27" s="2" customFormat="1" ht="16" customHeight="1">
      <c r="L1348" s="5"/>
      <c r="M1348" s="5"/>
      <c r="N1348" s="5"/>
      <c r="O1348" s="5"/>
      <c r="P1348" s="122"/>
      <c r="Q1348" s="122"/>
      <c r="R1348" s="122"/>
      <c r="S1348" s="122"/>
      <c r="T1348" s="122"/>
      <c r="U1348" s="122"/>
      <c r="V1348" s="122"/>
      <c r="W1348" s="122"/>
      <c r="X1348" s="122"/>
      <c r="Y1348" s="122"/>
      <c r="Z1348" s="122"/>
      <c r="AA1348" s="122"/>
    </row>
    <row r="1349" spans="12:27" s="2" customFormat="1" ht="16" customHeight="1">
      <c r="L1349" s="5"/>
      <c r="M1349" s="5"/>
      <c r="N1349" s="5"/>
      <c r="O1349" s="5"/>
      <c r="P1349" s="122"/>
      <c r="Q1349" s="122"/>
      <c r="R1349" s="122"/>
      <c r="S1349" s="122"/>
      <c r="T1349" s="122"/>
      <c r="U1349" s="122"/>
      <c r="V1349" s="122"/>
      <c r="W1349" s="122"/>
      <c r="X1349" s="122"/>
      <c r="Y1349" s="122"/>
      <c r="Z1349" s="122"/>
      <c r="AA1349" s="122"/>
    </row>
    <row r="1350" spans="12:27" s="2" customFormat="1" ht="16" customHeight="1">
      <c r="L1350" s="5"/>
      <c r="M1350" s="5"/>
      <c r="N1350" s="5"/>
      <c r="O1350" s="5"/>
      <c r="P1350" s="122"/>
      <c r="Q1350" s="122"/>
      <c r="R1350" s="122"/>
      <c r="S1350" s="122"/>
      <c r="T1350" s="122"/>
      <c r="U1350" s="122"/>
      <c r="V1350" s="122"/>
      <c r="W1350" s="122"/>
      <c r="X1350" s="122"/>
      <c r="Y1350" s="122"/>
      <c r="Z1350" s="122"/>
      <c r="AA1350" s="122"/>
    </row>
    <row r="1351" spans="12:27" s="2" customFormat="1" ht="16" customHeight="1">
      <c r="L1351" s="5"/>
      <c r="M1351" s="5"/>
      <c r="N1351" s="5"/>
      <c r="O1351" s="5"/>
      <c r="P1351" s="122"/>
      <c r="Q1351" s="122"/>
      <c r="R1351" s="122"/>
      <c r="S1351" s="122"/>
      <c r="T1351" s="122"/>
      <c r="U1351" s="122"/>
      <c r="V1351" s="122"/>
      <c r="W1351" s="122"/>
      <c r="X1351" s="122"/>
      <c r="Y1351" s="122"/>
      <c r="Z1351" s="122"/>
      <c r="AA1351" s="122"/>
    </row>
    <row r="1352" spans="12:27" s="2" customFormat="1" ht="16" customHeight="1">
      <c r="L1352" s="5"/>
      <c r="M1352" s="5"/>
      <c r="N1352" s="5"/>
      <c r="O1352" s="5"/>
      <c r="P1352" s="122"/>
      <c r="Q1352" s="122"/>
      <c r="R1352" s="122"/>
      <c r="S1352" s="122"/>
      <c r="T1352" s="122"/>
      <c r="U1352" s="122"/>
      <c r="V1352" s="122"/>
      <c r="W1352" s="122"/>
      <c r="X1352" s="122"/>
      <c r="Y1352" s="122"/>
      <c r="Z1352" s="122"/>
      <c r="AA1352" s="122"/>
    </row>
    <row r="1353" spans="12:27" s="2" customFormat="1" ht="16" customHeight="1">
      <c r="L1353" s="5"/>
      <c r="M1353" s="5"/>
      <c r="N1353" s="5"/>
      <c r="O1353" s="5"/>
      <c r="P1353" s="122"/>
      <c r="Q1353" s="122"/>
      <c r="R1353" s="122"/>
      <c r="S1353" s="122"/>
      <c r="T1353" s="122"/>
      <c r="U1353" s="122"/>
      <c r="V1353" s="122"/>
      <c r="W1353" s="122"/>
      <c r="X1353" s="122"/>
      <c r="Y1353" s="122"/>
      <c r="Z1353" s="122"/>
      <c r="AA1353" s="122"/>
    </row>
    <row r="1354" spans="12:27" s="2" customFormat="1" ht="16" customHeight="1">
      <c r="L1354" s="5"/>
      <c r="M1354" s="5"/>
      <c r="N1354" s="5"/>
      <c r="O1354" s="5"/>
      <c r="P1354" s="122"/>
      <c r="Q1354" s="122"/>
      <c r="R1354" s="122"/>
      <c r="S1354" s="122"/>
      <c r="T1354" s="122"/>
      <c r="U1354" s="122"/>
      <c r="V1354" s="122"/>
      <c r="W1354" s="122"/>
      <c r="X1354" s="122"/>
      <c r="Y1354" s="122"/>
      <c r="Z1354" s="122"/>
      <c r="AA1354" s="122"/>
    </row>
    <row r="1355" spans="12:27" s="2" customFormat="1" ht="16" customHeight="1">
      <c r="L1355" s="5"/>
      <c r="M1355" s="5"/>
      <c r="N1355" s="5"/>
      <c r="O1355" s="5"/>
      <c r="P1355" s="122"/>
      <c r="Q1355" s="122"/>
      <c r="R1355" s="122"/>
      <c r="S1355" s="122"/>
      <c r="T1355" s="122"/>
      <c r="U1355" s="122"/>
      <c r="V1355" s="122"/>
      <c r="W1355" s="122"/>
      <c r="X1355" s="122"/>
      <c r="Y1355" s="122"/>
      <c r="Z1355" s="122"/>
      <c r="AA1355" s="122"/>
    </row>
    <row r="1356" spans="12:27" s="2" customFormat="1" ht="16" customHeight="1">
      <c r="L1356" s="5"/>
      <c r="M1356" s="5"/>
      <c r="N1356" s="5"/>
      <c r="O1356" s="5"/>
      <c r="P1356" s="122"/>
      <c r="Q1356" s="122"/>
      <c r="R1356" s="122"/>
      <c r="S1356" s="122"/>
      <c r="T1356" s="122"/>
      <c r="U1356" s="122"/>
      <c r="V1356" s="122"/>
      <c r="W1356" s="122"/>
      <c r="X1356" s="122"/>
      <c r="Y1356" s="122"/>
      <c r="Z1356" s="122"/>
      <c r="AA1356" s="122"/>
    </row>
    <row r="1357" spans="12:27" s="2" customFormat="1" ht="16" customHeight="1">
      <c r="L1357" s="5"/>
      <c r="M1357" s="5"/>
      <c r="N1357" s="5"/>
      <c r="O1357" s="5"/>
      <c r="P1357" s="122"/>
      <c r="Q1357" s="122"/>
      <c r="R1357" s="122"/>
      <c r="S1357" s="122"/>
      <c r="T1357" s="122"/>
      <c r="U1357" s="122"/>
      <c r="V1357" s="122"/>
      <c r="W1357" s="122"/>
      <c r="X1357" s="122"/>
      <c r="Y1357" s="122"/>
      <c r="Z1357" s="122"/>
      <c r="AA1357" s="122"/>
    </row>
    <row r="1358" spans="12:27" s="2" customFormat="1" ht="16" customHeight="1">
      <c r="L1358" s="5"/>
      <c r="M1358" s="5"/>
      <c r="N1358" s="5"/>
      <c r="O1358" s="5"/>
      <c r="P1358" s="122"/>
      <c r="Q1358" s="122"/>
      <c r="R1358" s="122"/>
      <c r="S1358" s="122"/>
      <c r="T1358" s="122"/>
      <c r="U1358" s="122"/>
      <c r="V1358" s="122"/>
      <c r="W1358" s="122"/>
      <c r="X1358" s="122"/>
      <c r="Y1358" s="122"/>
      <c r="Z1358" s="122"/>
      <c r="AA1358" s="122"/>
    </row>
    <row r="1359" spans="12:27" s="2" customFormat="1" ht="16" customHeight="1">
      <c r="L1359" s="5"/>
      <c r="M1359" s="5"/>
      <c r="N1359" s="5"/>
      <c r="O1359" s="5"/>
      <c r="P1359" s="122"/>
      <c r="Q1359" s="122"/>
      <c r="R1359" s="122"/>
      <c r="S1359" s="122"/>
      <c r="T1359" s="122"/>
      <c r="U1359" s="122"/>
      <c r="V1359" s="122"/>
      <c r="W1359" s="122"/>
      <c r="X1359" s="122"/>
      <c r="Y1359" s="122"/>
      <c r="Z1359" s="122"/>
      <c r="AA1359" s="122"/>
    </row>
    <row r="1360" spans="12:27" s="2" customFormat="1" ht="16" customHeight="1">
      <c r="L1360" s="5"/>
      <c r="M1360" s="5"/>
      <c r="N1360" s="5"/>
      <c r="O1360" s="5"/>
      <c r="P1360" s="122"/>
      <c r="Q1360" s="122"/>
      <c r="R1360" s="122"/>
      <c r="S1360" s="122"/>
      <c r="T1360" s="122"/>
      <c r="U1360" s="122"/>
      <c r="V1360" s="122"/>
      <c r="W1360" s="122"/>
      <c r="X1360" s="122"/>
      <c r="Y1360" s="122"/>
      <c r="Z1360" s="122"/>
      <c r="AA1360" s="122"/>
    </row>
    <row r="1361" spans="12:27" s="2" customFormat="1" ht="16" customHeight="1">
      <c r="L1361" s="5"/>
      <c r="M1361" s="5"/>
      <c r="N1361" s="5"/>
      <c r="O1361" s="5"/>
      <c r="P1361" s="122"/>
      <c r="Q1361" s="122"/>
      <c r="R1361" s="122"/>
      <c r="S1361" s="122"/>
      <c r="T1361" s="122"/>
      <c r="U1361" s="122"/>
      <c r="V1361" s="122"/>
      <c r="W1361" s="122"/>
      <c r="X1361" s="122"/>
      <c r="Y1361" s="122"/>
      <c r="Z1361" s="122"/>
      <c r="AA1361" s="122"/>
    </row>
    <row r="1362" spans="12:27" s="2" customFormat="1" ht="16" customHeight="1">
      <c r="L1362" s="5"/>
      <c r="M1362" s="5"/>
      <c r="N1362" s="5"/>
      <c r="O1362" s="5"/>
      <c r="P1362" s="122"/>
      <c r="Q1362" s="122"/>
      <c r="R1362" s="122"/>
      <c r="S1362" s="122"/>
      <c r="T1362" s="122"/>
      <c r="U1362" s="122"/>
      <c r="V1362" s="122"/>
      <c r="W1362" s="122"/>
      <c r="X1362" s="122"/>
      <c r="Y1362" s="122"/>
      <c r="Z1362" s="122"/>
      <c r="AA1362" s="122"/>
    </row>
    <row r="1363" spans="12:27" s="2" customFormat="1" ht="16" customHeight="1">
      <c r="L1363" s="5"/>
      <c r="M1363" s="5"/>
      <c r="N1363" s="5"/>
      <c r="O1363" s="5"/>
      <c r="P1363" s="122"/>
      <c r="Q1363" s="122"/>
      <c r="R1363" s="122"/>
      <c r="S1363" s="122"/>
      <c r="T1363" s="122"/>
      <c r="U1363" s="122"/>
      <c r="V1363" s="122"/>
      <c r="W1363" s="122"/>
      <c r="X1363" s="122"/>
      <c r="Y1363" s="122"/>
      <c r="Z1363" s="122"/>
      <c r="AA1363" s="122"/>
    </row>
    <row r="1364" spans="12:27" s="2" customFormat="1" ht="16" customHeight="1">
      <c r="L1364" s="5"/>
      <c r="M1364" s="5"/>
      <c r="N1364" s="5"/>
      <c r="O1364" s="5"/>
      <c r="P1364" s="122"/>
      <c r="Q1364" s="122"/>
      <c r="R1364" s="122"/>
      <c r="S1364" s="122"/>
      <c r="T1364" s="122"/>
      <c r="U1364" s="122"/>
      <c r="V1364" s="122"/>
      <c r="W1364" s="122"/>
      <c r="X1364" s="122"/>
      <c r="Y1364" s="122"/>
      <c r="Z1364" s="122"/>
      <c r="AA1364" s="122"/>
    </row>
    <row r="1365" spans="12:27" s="2" customFormat="1" ht="16" customHeight="1">
      <c r="L1365" s="5"/>
      <c r="M1365" s="5"/>
      <c r="N1365" s="5"/>
      <c r="O1365" s="5"/>
      <c r="P1365" s="122"/>
      <c r="Q1365" s="122"/>
      <c r="R1365" s="122"/>
      <c r="S1365" s="122"/>
      <c r="T1365" s="122"/>
      <c r="U1365" s="122"/>
      <c r="V1365" s="122"/>
      <c r="W1365" s="122"/>
      <c r="X1365" s="122"/>
      <c r="Y1365" s="122"/>
      <c r="Z1365" s="122"/>
      <c r="AA1365" s="122"/>
    </row>
    <row r="1366" spans="12:27" s="2" customFormat="1" ht="16" customHeight="1">
      <c r="L1366" s="5"/>
      <c r="M1366" s="5"/>
      <c r="N1366" s="5"/>
      <c r="O1366" s="5"/>
      <c r="P1366" s="122"/>
      <c r="Q1366" s="122"/>
      <c r="R1366" s="122"/>
      <c r="S1366" s="122"/>
      <c r="T1366" s="122"/>
      <c r="U1366" s="122"/>
      <c r="V1366" s="122"/>
      <c r="W1366" s="122"/>
      <c r="X1366" s="122"/>
      <c r="Y1366" s="122"/>
      <c r="Z1366" s="122"/>
      <c r="AA1366" s="122"/>
    </row>
    <row r="1367" spans="12:27" s="2" customFormat="1" ht="16" customHeight="1">
      <c r="L1367" s="5"/>
      <c r="M1367" s="5"/>
      <c r="N1367" s="5"/>
      <c r="O1367" s="5"/>
      <c r="P1367" s="122"/>
      <c r="Q1367" s="122"/>
      <c r="R1367" s="122"/>
      <c r="S1367" s="122"/>
      <c r="T1367" s="122"/>
      <c r="U1367" s="122"/>
      <c r="V1367" s="122"/>
      <c r="W1367" s="122"/>
      <c r="X1367" s="122"/>
      <c r="Y1367" s="122"/>
      <c r="Z1367" s="122"/>
      <c r="AA1367" s="122"/>
    </row>
    <row r="1368" spans="12:27" s="2" customFormat="1" ht="16" customHeight="1">
      <c r="L1368" s="5"/>
      <c r="M1368" s="5"/>
      <c r="N1368" s="5"/>
      <c r="O1368" s="5"/>
      <c r="P1368" s="122"/>
      <c r="Q1368" s="122"/>
      <c r="R1368" s="122"/>
      <c r="S1368" s="122"/>
      <c r="T1368" s="122"/>
      <c r="U1368" s="122"/>
      <c r="V1368" s="122"/>
      <c r="W1368" s="122"/>
      <c r="X1368" s="122"/>
      <c r="Y1368" s="122"/>
      <c r="Z1368" s="122"/>
      <c r="AA1368" s="122"/>
    </row>
    <row r="1369" spans="12:27" s="2" customFormat="1" ht="16" customHeight="1">
      <c r="L1369" s="5"/>
      <c r="M1369" s="5"/>
      <c r="N1369" s="5"/>
      <c r="O1369" s="5"/>
      <c r="P1369" s="122"/>
      <c r="Q1369" s="122"/>
      <c r="R1369" s="122"/>
      <c r="S1369" s="122"/>
      <c r="T1369" s="122"/>
      <c r="U1369" s="122"/>
      <c r="V1369" s="122"/>
      <c r="W1369" s="122"/>
      <c r="X1369" s="122"/>
      <c r="Y1369" s="122"/>
      <c r="Z1369" s="122"/>
      <c r="AA1369" s="122"/>
    </row>
    <row r="1370" spans="12:27" s="2" customFormat="1" ht="16" customHeight="1">
      <c r="L1370" s="5"/>
      <c r="M1370" s="5"/>
      <c r="N1370" s="5"/>
      <c r="O1370" s="5"/>
      <c r="P1370" s="122"/>
      <c r="Q1370" s="122"/>
      <c r="R1370" s="122"/>
      <c r="S1370" s="122"/>
      <c r="T1370" s="122"/>
      <c r="U1370" s="122"/>
      <c r="V1370" s="122"/>
      <c r="W1370" s="122"/>
      <c r="X1370" s="122"/>
      <c r="Y1370" s="122"/>
      <c r="Z1370" s="122"/>
      <c r="AA1370" s="122"/>
    </row>
    <row r="1371" spans="12:27" s="2" customFormat="1" ht="16" customHeight="1">
      <c r="L1371" s="5"/>
      <c r="M1371" s="5"/>
      <c r="N1371" s="5"/>
      <c r="O1371" s="5"/>
      <c r="P1371" s="122"/>
      <c r="Q1371" s="122"/>
      <c r="R1371" s="122"/>
      <c r="S1371" s="122"/>
      <c r="T1371" s="122"/>
      <c r="U1371" s="122"/>
      <c r="V1371" s="122"/>
      <c r="W1371" s="122"/>
      <c r="X1371" s="122"/>
      <c r="Y1371" s="122"/>
      <c r="Z1371" s="122"/>
      <c r="AA1371" s="122"/>
    </row>
    <row r="1372" spans="12:27" s="2" customFormat="1" ht="16" customHeight="1">
      <c r="L1372" s="5"/>
      <c r="M1372" s="5"/>
      <c r="N1372" s="5"/>
      <c r="O1372" s="5"/>
      <c r="P1372" s="122"/>
      <c r="Q1372" s="122"/>
      <c r="R1372" s="122"/>
      <c r="S1372" s="122"/>
      <c r="T1372" s="122"/>
      <c r="U1372" s="122"/>
      <c r="V1372" s="122"/>
      <c r="W1372" s="122"/>
      <c r="X1372" s="122"/>
      <c r="Y1372" s="122"/>
      <c r="Z1372" s="122"/>
      <c r="AA1372" s="122"/>
    </row>
    <row r="1373" spans="12:27" s="2" customFormat="1" ht="16" customHeight="1">
      <c r="L1373" s="5"/>
      <c r="M1373" s="5"/>
      <c r="N1373" s="5"/>
      <c r="O1373" s="5"/>
      <c r="P1373" s="122"/>
      <c r="Q1373" s="122"/>
      <c r="R1373" s="122"/>
      <c r="S1373" s="122"/>
      <c r="T1373" s="122"/>
      <c r="U1373" s="122"/>
      <c r="V1373" s="122"/>
      <c r="W1373" s="122"/>
      <c r="X1373" s="122"/>
      <c r="Y1373" s="122"/>
      <c r="Z1373" s="122"/>
      <c r="AA1373" s="122"/>
    </row>
    <row r="1374" spans="12:27" s="2" customFormat="1" ht="16" customHeight="1">
      <c r="L1374" s="5"/>
      <c r="M1374" s="5"/>
      <c r="N1374" s="5"/>
      <c r="O1374" s="5"/>
      <c r="P1374" s="122"/>
      <c r="Q1374" s="122"/>
      <c r="R1374" s="122"/>
      <c r="S1374" s="122"/>
      <c r="T1374" s="122"/>
      <c r="U1374" s="122"/>
      <c r="V1374" s="122"/>
      <c r="W1374" s="122"/>
      <c r="X1374" s="122"/>
      <c r="Y1374" s="122"/>
      <c r="Z1374" s="122"/>
      <c r="AA1374" s="122"/>
    </row>
    <row r="1375" spans="12:27" s="2" customFormat="1" ht="16" customHeight="1">
      <c r="L1375" s="5"/>
      <c r="M1375" s="5"/>
      <c r="N1375" s="5"/>
      <c r="O1375" s="5"/>
      <c r="P1375" s="122"/>
      <c r="Q1375" s="122"/>
      <c r="R1375" s="122"/>
      <c r="S1375" s="122"/>
      <c r="T1375" s="122"/>
      <c r="U1375" s="122"/>
      <c r="V1375" s="122"/>
      <c r="W1375" s="122"/>
      <c r="X1375" s="122"/>
      <c r="Y1375" s="122"/>
      <c r="Z1375" s="122"/>
      <c r="AA1375" s="122"/>
    </row>
    <row r="1376" spans="12:27" s="2" customFormat="1" ht="16" customHeight="1">
      <c r="L1376" s="5"/>
      <c r="M1376" s="5"/>
      <c r="N1376" s="5"/>
      <c r="O1376" s="5"/>
      <c r="P1376" s="122"/>
      <c r="Q1376" s="122"/>
      <c r="R1376" s="122"/>
      <c r="S1376" s="122"/>
      <c r="T1376" s="122"/>
      <c r="U1376" s="122"/>
      <c r="V1376" s="122"/>
      <c r="W1376" s="122"/>
      <c r="X1376" s="122"/>
      <c r="Y1376" s="122"/>
      <c r="Z1376" s="122"/>
      <c r="AA1376" s="122"/>
    </row>
    <row r="1377" spans="12:27" s="2" customFormat="1" ht="16" customHeight="1">
      <c r="L1377" s="5"/>
      <c r="M1377" s="5"/>
      <c r="N1377" s="5"/>
      <c r="O1377" s="5"/>
      <c r="P1377" s="122"/>
      <c r="Q1377" s="122"/>
      <c r="R1377" s="122"/>
      <c r="S1377" s="122"/>
      <c r="T1377" s="122"/>
      <c r="U1377" s="122"/>
      <c r="V1377" s="122"/>
      <c r="W1377" s="122"/>
      <c r="X1377" s="122"/>
      <c r="Y1377" s="122"/>
      <c r="Z1377" s="122"/>
      <c r="AA1377" s="122"/>
    </row>
    <row r="1378" spans="12:27" s="2" customFormat="1" ht="16" customHeight="1">
      <c r="L1378" s="5"/>
      <c r="M1378" s="5"/>
      <c r="N1378" s="5"/>
      <c r="O1378" s="5"/>
      <c r="P1378" s="122"/>
      <c r="Q1378" s="122"/>
      <c r="R1378" s="122"/>
      <c r="S1378" s="122"/>
      <c r="T1378" s="122"/>
      <c r="U1378" s="122"/>
      <c r="V1378" s="122"/>
      <c r="W1378" s="122"/>
      <c r="X1378" s="122"/>
      <c r="Y1378" s="122"/>
      <c r="Z1378" s="122"/>
      <c r="AA1378" s="122"/>
    </row>
    <row r="1379" spans="12:27" s="2" customFormat="1" ht="16" customHeight="1">
      <c r="L1379" s="5"/>
      <c r="M1379" s="5"/>
      <c r="N1379" s="5"/>
      <c r="O1379" s="5"/>
      <c r="P1379" s="122"/>
      <c r="Q1379" s="122"/>
      <c r="R1379" s="122"/>
      <c r="S1379" s="122"/>
      <c r="T1379" s="122"/>
      <c r="U1379" s="122"/>
      <c r="V1379" s="122"/>
      <c r="W1379" s="122"/>
      <c r="X1379" s="122"/>
      <c r="Y1379" s="122"/>
      <c r="Z1379" s="122"/>
      <c r="AA1379" s="122"/>
    </row>
    <row r="1380" spans="12:27" s="2" customFormat="1" ht="16" customHeight="1">
      <c r="L1380" s="5"/>
      <c r="M1380" s="5"/>
      <c r="N1380" s="5"/>
      <c r="O1380" s="5"/>
      <c r="P1380" s="122"/>
      <c r="Q1380" s="122"/>
      <c r="R1380" s="122"/>
      <c r="S1380" s="122"/>
      <c r="T1380" s="122"/>
      <c r="U1380" s="122"/>
      <c r="V1380" s="122"/>
      <c r="W1380" s="122"/>
      <c r="X1380" s="122"/>
      <c r="Y1380" s="122"/>
      <c r="Z1380" s="122"/>
      <c r="AA1380" s="122"/>
    </row>
    <row r="1381" spans="12:27" s="2" customFormat="1" ht="16" customHeight="1">
      <c r="L1381" s="5"/>
      <c r="M1381" s="5"/>
      <c r="N1381" s="5"/>
      <c r="O1381" s="5"/>
      <c r="P1381" s="122"/>
      <c r="Q1381" s="122"/>
      <c r="R1381" s="122"/>
      <c r="S1381" s="122"/>
      <c r="T1381" s="122"/>
      <c r="U1381" s="122"/>
      <c r="V1381" s="122"/>
      <c r="W1381" s="122"/>
      <c r="X1381" s="122"/>
      <c r="Y1381" s="122"/>
      <c r="Z1381" s="122"/>
      <c r="AA1381" s="122"/>
    </row>
    <row r="1382" spans="12:27" s="2" customFormat="1" ht="16" customHeight="1">
      <c r="L1382" s="5"/>
      <c r="M1382" s="5"/>
      <c r="N1382" s="5"/>
      <c r="O1382" s="5"/>
      <c r="P1382" s="122"/>
      <c r="Q1382" s="122"/>
      <c r="R1382" s="122"/>
      <c r="S1382" s="122"/>
      <c r="T1382" s="122"/>
      <c r="U1382" s="122"/>
      <c r="V1382" s="122"/>
      <c r="W1382" s="122"/>
      <c r="X1382" s="122"/>
      <c r="Y1382" s="122"/>
      <c r="Z1382" s="122"/>
      <c r="AA1382" s="122"/>
    </row>
    <row r="1383" spans="12:27" s="2" customFormat="1" ht="16" customHeight="1">
      <c r="L1383" s="5"/>
      <c r="M1383" s="5"/>
      <c r="N1383" s="5"/>
      <c r="O1383" s="5"/>
      <c r="P1383" s="122"/>
      <c r="Q1383" s="122"/>
      <c r="R1383" s="122"/>
      <c r="S1383" s="122"/>
      <c r="T1383" s="122"/>
      <c r="U1383" s="122"/>
      <c r="V1383" s="122"/>
      <c r="W1383" s="122"/>
      <c r="X1383" s="122"/>
      <c r="Y1383" s="122"/>
      <c r="Z1383" s="122"/>
      <c r="AA1383" s="122"/>
    </row>
    <row r="1384" spans="12:27" s="2" customFormat="1" ht="16" customHeight="1">
      <c r="L1384" s="5"/>
      <c r="M1384" s="5"/>
      <c r="N1384" s="5"/>
      <c r="O1384" s="5"/>
      <c r="P1384" s="122"/>
      <c r="Q1384" s="122"/>
      <c r="R1384" s="122"/>
      <c r="S1384" s="122"/>
      <c r="T1384" s="122"/>
      <c r="U1384" s="122"/>
      <c r="V1384" s="122"/>
      <c r="W1384" s="122"/>
      <c r="X1384" s="122"/>
      <c r="Y1384" s="122"/>
      <c r="Z1384" s="122"/>
      <c r="AA1384" s="122"/>
    </row>
    <row r="1385" spans="12:27" s="2" customFormat="1" ht="16" customHeight="1">
      <c r="L1385" s="5"/>
      <c r="M1385" s="5"/>
      <c r="N1385" s="5"/>
      <c r="O1385" s="5"/>
      <c r="P1385" s="122"/>
      <c r="Q1385" s="122"/>
      <c r="R1385" s="122"/>
      <c r="S1385" s="122"/>
      <c r="T1385" s="122"/>
      <c r="U1385" s="122"/>
      <c r="V1385" s="122"/>
      <c r="W1385" s="122"/>
      <c r="X1385" s="122"/>
      <c r="Y1385" s="122"/>
      <c r="Z1385" s="122"/>
      <c r="AA1385" s="122"/>
    </row>
    <row r="1386" spans="12:27" s="2" customFormat="1" ht="16" customHeight="1">
      <c r="L1386" s="5"/>
      <c r="M1386" s="5"/>
      <c r="N1386" s="5"/>
      <c r="O1386" s="5"/>
      <c r="P1386" s="122"/>
      <c r="Q1386" s="122"/>
      <c r="R1386" s="122"/>
      <c r="S1386" s="122"/>
      <c r="T1386" s="122"/>
      <c r="U1386" s="122"/>
      <c r="V1386" s="122"/>
      <c r="W1386" s="122"/>
      <c r="X1386" s="122"/>
      <c r="Y1386" s="122"/>
      <c r="Z1386" s="122"/>
      <c r="AA1386" s="122"/>
    </row>
    <row r="1387" spans="12:27" s="2" customFormat="1" ht="16" customHeight="1">
      <c r="L1387" s="5"/>
      <c r="M1387" s="5"/>
      <c r="N1387" s="5"/>
      <c r="O1387" s="5"/>
      <c r="P1387" s="122"/>
      <c r="Q1387" s="122"/>
      <c r="R1387" s="122"/>
      <c r="S1387" s="122"/>
      <c r="T1387" s="122"/>
      <c r="U1387" s="122"/>
      <c r="V1387" s="122"/>
      <c r="W1387" s="122"/>
      <c r="X1387" s="122"/>
      <c r="Y1387" s="122"/>
      <c r="Z1387" s="122"/>
      <c r="AA1387" s="122"/>
    </row>
    <row r="1388" spans="12:27" s="2" customFormat="1" ht="16" customHeight="1">
      <c r="L1388" s="5"/>
      <c r="M1388" s="5"/>
      <c r="N1388" s="5"/>
      <c r="O1388" s="5"/>
      <c r="P1388" s="122"/>
      <c r="Q1388" s="122"/>
      <c r="R1388" s="122"/>
      <c r="S1388" s="122"/>
      <c r="T1388" s="122"/>
      <c r="U1388" s="122"/>
      <c r="V1388" s="122"/>
      <c r="W1388" s="122"/>
      <c r="X1388" s="122"/>
      <c r="Y1388" s="122"/>
      <c r="Z1388" s="122"/>
      <c r="AA1388" s="122"/>
    </row>
    <row r="1389" spans="12:27" s="2" customFormat="1" ht="16" customHeight="1">
      <c r="L1389" s="5"/>
      <c r="M1389" s="5"/>
      <c r="N1389" s="5"/>
      <c r="O1389" s="5"/>
      <c r="P1389" s="122"/>
      <c r="Q1389" s="122"/>
      <c r="R1389" s="122"/>
      <c r="S1389" s="122"/>
      <c r="T1389" s="122"/>
      <c r="U1389" s="122"/>
      <c r="V1389" s="122"/>
      <c r="W1389" s="122"/>
      <c r="X1389" s="122"/>
      <c r="Y1389" s="122"/>
      <c r="Z1389" s="122"/>
      <c r="AA1389" s="122"/>
    </row>
    <row r="1390" spans="12:27" s="2" customFormat="1" ht="16" customHeight="1">
      <c r="L1390" s="5"/>
      <c r="M1390" s="5"/>
      <c r="N1390" s="5"/>
      <c r="O1390" s="5"/>
      <c r="P1390" s="122"/>
      <c r="Q1390" s="122"/>
      <c r="R1390" s="122"/>
      <c r="S1390" s="122"/>
      <c r="T1390" s="122"/>
      <c r="U1390" s="122"/>
      <c r="V1390" s="122"/>
      <c r="W1390" s="122"/>
      <c r="X1390" s="122"/>
      <c r="Y1390" s="122"/>
      <c r="Z1390" s="122"/>
      <c r="AA1390" s="122"/>
    </row>
    <row r="1391" spans="12:27" s="2" customFormat="1" ht="16" customHeight="1">
      <c r="L1391" s="5"/>
      <c r="M1391" s="5"/>
      <c r="N1391" s="5"/>
      <c r="O1391" s="5"/>
      <c r="P1391" s="122"/>
      <c r="Q1391" s="122"/>
      <c r="R1391" s="122"/>
      <c r="S1391" s="122"/>
      <c r="T1391" s="122"/>
      <c r="U1391" s="122"/>
      <c r="V1391" s="122"/>
      <c r="W1391" s="122"/>
      <c r="X1391" s="122"/>
      <c r="Y1391" s="122"/>
      <c r="Z1391" s="122"/>
      <c r="AA1391" s="122"/>
    </row>
    <row r="1392" spans="12:27" s="2" customFormat="1" ht="16" customHeight="1">
      <c r="L1392" s="5"/>
      <c r="M1392" s="5"/>
      <c r="N1392" s="5"/>
      <c r="O1392" s="5"/>
      <c r="P1392" s="122"/>
      <c r="Q1392" s="122"/>
      <c r="R1392" s="122"/>
      <c r="S1392" s="122"/>
      <c r="T1392" s="122"/>
      <c r="U1392" s="122"/>
      <c r="V1392" s="122"/>
      <c r="W1392" s="122"/>
      <c r="X1392" s="122"/>
      <c r="Y1392" s="122"/>
      <c r="Z1392" s="122"/>
      <c r="AA1392" s="122"/>
    </row>
    <row r="1393" spans="12:27" s="2" customFormat="1" ht="16" customHeight="1">
      <c r="L1393" s="5"/>
      <c r="M1393" s="5"/>
      <c r="N1393" s="5"/>
      <c r="O1393" s="5"/>
      <c r="P1393" s="122"/>
      <c r="Q1393" s="122"/>
      <c r="R1393" s="122"/>
      <c r="S1393" s="122"/>
      <c r="T1393" s="122"/>
      <c r="U1393" s="122"/>
      <c r="V1393" s="122"/>
      <c r="W1393" s="122"/>
      <c r="X1393" s="122"/>
      <c r="Y1393" s="122"/>
      <c r="Z1393" s="122"/>
      <c r="AA1393" s="122"/>
    </row>
    <row r="1394" spans="12:27" s="2" customFormat="1" ht="16" customHeight="1">
      <c r="L1394" s="5"/>
      <c r="M1394" s="5"/>
      <c r="N1394" s="5"/>
      <c r="O1394" s="5"/>
      <c r="P1394" s="122"/>
      <c r="Q1394" s="122"/>
      <c r="R1394" s="122"/>
      <c r="S1394" s="122"/>
      <c r="T1394" s="122"/>
      <c r="U1394" s="122"/>
      <c r="V1394" s="122"/>
      <c r="W1394" s="122"/>
      <c r="X1394" s="122"/>
      <c r="Y1394" s="122"/>
      <c r="Z1394" s="122"/>
      <c r="AA1394" s="122"/>
    </row>
    <row r="1395" spans="12:27" s="2" customFormat="1" ht="16" customHeight="1">
      <c r="L1395" s="5"/>
      <c r="M1395" s="5"/>
      <c r="N1395" s="5"/>
      <c r="O1395" s="5"/>
      <c r="P1395" s="122"/>
      <c r="Q1395" s="122"/>
      <c r="R1395" s="122"/>
      <c r="S1395" s="122"/>
      <c r="T1395" s="122"/>
      <c r="U1395" s="122"/>
      <c r="V1395" s="122"/>
      <c r="W1395" s="122"/>
      <c r="X1395" s="122"/>
      <c r="Y1395" s="122"/>
      <c r="Z1395" s="122"/>
      <c r="AA1395" s="122"/>
    </row>
    <row r="1396" spans="12:27" s="2" customFormat="1" ht="16" customHeight="1">
      <c r="L1396" s="5"/>
      <c r="M1396" s="5"/>
      <c r="N1396" s="5"/>
      <c r="O1396" s="5"/>
      <c r="P1396" s="122"/>
      <c r="Q1396" s="122"/>
      <c r="R1396" s="122"/>
      <c r="S1396" s="122"/>
      <c r="T1396" s="122"/>
      <c r="U1396" s="122"/>
      <c r="V1396" s="122"/>
      <c r="W1396" s="122"/>
      <c r="X1396" s="122"/>
      <c r="Y1396" s="122"/>
      <c r="Z1396" s="122"/>
      <c r="AA1396" s="122"/>
    </row>
    <row r="1397" spans="12:27" s="2" customFormat="1" ht="16" customHeight="1">
      <c r="L1397" s="5"/>
      <c r="M1397" s="5"/>
      <c r="N1397" s="5"/>
      <c r="O1397" s="5"/>
      <c r="P1397" s="122"/>
      <c r="Q1397" s="122"/>
      <c r="R1397" s="122"/>
      <c r="S1397" s="122"/>
      <c r="T1397" s="122"/>
      <c r="U1397" s="122"/>
      <c r="V1397" s="122"/>
      <c r="W1397" s="122"/>
      <c r="X1397" s="122"/>
      <c r="Y1397" s="122"/>
      <c r="Z1397" s="122"/>
      <c r="AA1397" s="122"/>
    </row>
    <row r="1398" spans="12:27" s="2" customFormat="1" ht="16" customHeight="1">
      <c r="L1398" s="5"/>
      <c r="M1398" s="5"/>
      <c r="N1398" s="5"/>
      <c r="O1398" s="5"/>
      <c r="P1398" s="122"/>
      <c r="Q1398" s="122"/>
      <c r="R1398" s="122"/>
      <c r="S1398" s="122"/>
      <c r="T1398" s="122"/>
      <c r="U1398" s="122"/>
      <c r="V1398" s="122"/>
      <c r="W1398" s="122"/>
      <c r="X1398" s="122"/>
      <c r="Y1398" s="122"/>
      <c r="Z1398" s="122"/>
      <c r="AA1398" s="122"/>
    </row>
    <row r="1399" spans="12:27" s="2" customFormat="1" ht="16" customHeight="1">
      <c r="L1399" s="5"/>
      <c r="M1399" s="5"/>
      <c r="N1399" s="5"/>
      <c r="O1399" s="5"/>
      <c r="P1399" s="122"/>
      <c r="Q1399" s="122"/>
      <c r="R1399" s="122"/>
      <c r="S1399" s="122"/>
      <c r="T1399" s="122"/>
      <c r="U1399" s="122"/>
      <c r="V1399" s="122"/>
      <c r="W1399" s="122"/>
      <c r="X1399" s="122"/>
      <c r="Y1399" s="122"/>
      <c r="Z1399" s="122"/>
      <c r="AA1399" s="122"/>
    </row>
    <row r="1400" spans="12:27" s="2" customFormat="1" ht="16" customHeight="1">
      <c r="L1400" s="5"/>
      <c r="M1400" s="5"/>
      <c r="N1400" s="5"/>
      <c r="O1400" s="5"/>
      <c r="P1400" s="122"/>
      <c r="Q1400" s="122"/>
      <c r="R1400" s="122"/>
      <c r="S1400" s="122"/>
      <c r="T1400" s="122"/>
      <c r="U1400" s="122"/>
      <c r="V1400" s="122"/>
      <c r="W1400" s="122"/>
      <c r="X1400" s="122"/>
      <c r="Y1400" s="122"/>
      <c r="Z1400" s="122"/>
      <c r="AA1400" s="122"/>
    </row>
  </sheetData>
  <sheetProtection sheet="1" selectLockedCells="1"/>
  <mergeCells count="10">
    <mergeCell ref="X5:AA5"/>
    <mergeCell ref="Q4:AA4"/>
    <mergeCell ref="X229:AA229"/>
    <mergeCell ref="B5:F5"/>
    <mergeCell ref="B4:F4"/>
    <mergeCell ref="H5:I5"/>
    <mergeCell ref="H4:I4"/>
    <mergeCell ref="Q5:V5"/>
    <mergeCell ref="K4:N4"/>
    <mergeCell ref="K5:N5"/>
  </mergeCells>
  <phoneticPr fontId="1" type="noConversion"/>
  <conditionalFormatting sqref="H5 H7">
    <cfRule type="cellIs" dxfId="25" priority="76" operator="equal">
      <formula>1</formula>
    </cfRule>
  </conditionalFormatting>
  <conditionalFormatting sqref="I8:I174">
    <cfRule type="expression" dxfId="24" priority="61">
      <formula>H8="Velg tiltak"</formula>
    </cfRule>
    <cfRule type="expression" dxfId="23" priority="62">
      <formula>H8="Gjenvunnet"</formula>
    </cfRule>
    <cfRule type="expression" dxfId="22" priority="66">
      <formula>H8="Ombruk"</formula>
    </cfRule>
    <cfRule type="expression" dxfId="21" priority="65">
      <formula>H8="Bevart"</formula>
    </cfRule>
    <cfRule type="expression" dxfId="20" priority="64">
      <formula>H8="Overskudd"</formula>
    </cfRule>
    <cfRule type="expression" dxfId="19" priority="63">
      <formula>H8="Nytt"</formula>
    </cfRule>
  </conditionalFormatting>
  <conditionalFormatting sqref="L8:L174">
    <cfRule type="expression" dxfId="18" priority="3">
      <formula>K8="Avfall"</formula>
    </cfRule>
    <cfRule type="expression" dxfId="17" priority="8">
      <formula>K8="Velg tiltak"</formula>
    </cfRule>
    <cfRule type="expression" dxfId="16" priority="7">
      <formula>K8="Ikke avfall"</formula>
    </cfRule>
  </conditionalFormatting>
  <conditionalFormatting sqref="M8:M174">
    <cfRule type="expression" dxfId="15" priority="2" stopIfTrue="1">
      <formula>K8="Ikke avfall"</formula>
    </cfRule>
    <cfRule type="expression" dxfId="14" priority="4">
      <formula>K8="Avfall"</formula>
    </cfRule>
    <cfRule type="expression" dxfId="13" priority="1" stopIfTrue="1">
      <formula>K8="Velg tiltak"</formula>
    </cfRule>
  </conditionalFormatting>
  <conditionalFormatting sqref="Q5:S5">
    <cfRule type="cellIs" dxfId="12" priority="20" operator="equal">
      <formula>1</formula>
    </cfRule>
  </conditionalFormatting>
  <pageMargins left="0.7" right="0.7" top="0.75" bottom="0.75" header="0.3" footer="0.3"/>
  <pageSetup paperSize="9" orientation="landscape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62612AB-865D-D845-BFD8-DAC1EC3DDBC5}">
          <x14:formula1>
            <xm:f>Lister!$B$6:$B$11</xm:f>
          </x14:formula1>
          <xm:sqref>H8:H174</xm:sqref>
        </x14:dataValidation>
        <x14:dataValidation type="list" allowBlank="1" showInputMessage="1" showErrorMessage="1" xr:uid="{33EBB1AB-7814-D643-B0A4-BDCB8F79FF5E}">
          <x14:formula1>
            <xm:f>Lister!$F$6:$F$36</xm:f>
          </x14:formula1>
          <xm:sqref>E8:E174</xm:sqref>
        </x14:dataValidation>
        <x14:dataValidation type="list" allowBlank="1" showInputMessage="1" showErrorMessage="1" xr:uid="{7ABB2B1D-B918-2747-959D-B4053C8886C6}">
          <x14:formula1>
            <xm:f>Lister!$D$18:$D$29</xm:f>
          </x14:formula1>
          <xm:sqref>M8:M174</xm:sqref>
        </x14:dataValidation>
        <x14:dataValidation type="list" allowBlank="1" showInputMessage="1" showErrorMessage="1" xr:uid="{61B5C567-1274-CF47-AEAE-D21262673247}">
          <x14:formula1>
            <xm:f>Lister!$D$11:$D$13</xm:f>
          </x14:formula1>
          <xm:sqref>L8:L174</xm:sqref>
        </x14:dataValidation>
        <x14:dataValidation type="list" allowBlank="1" showInputMessage="1" showErrorMessage="1" xr:uid="{7AC48C1E-65F5-E744-8013-32617482D4B6}">
          <x14:formula1>
            <xm:f>Lister!$D$6:$D$8</xm:f>
          </x14:formula1>
          <xm:sqref>K8:K174</xm:sqref>
        </x14:dataValidation>
        <x14:dataValidation type="list" allowBlank="1" showInputMessage="1" showErrorMessage="1" xr:uid="{9BDF2280-2E2D-F24A-AB1B-C939E0E0C026}">
          <x14:formula1>
            <xm:f>Lister!$H$6:$H$35</xm:f>
          </x14:formula1>
          <xm:sqref>B8:B174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251EE-312D-274B-838A-F859334167EB}">
  <sheetPr>
    <tabColor theme="5"/>
    <outlinePr summaryBelow="0" summaryRight="0"/>
  </sheetPr>
  <dimension ref="B2:Q218"/>
  <sheetViews>
    <sheetView zoomScaleNormal="100" workbookViewId="0">
      <selection activeCell="B8" sqref="B8"/>
    </sheetView>
  </sheetViews>
  <sheetFormatPr baseColWidth="10" defaultColWidth="12.6640625" defaultRowHeight="16" customHeight="1"/>
  <cols>
    <col min="1" max="1" width="3.5" style="122" customWidth="1"/>
    <col min="2" max="2" width="22.5" style="122" customWidth="1"/>
    <col min="3" max="3" width="32.33203125" style="122" customWidth="1"/>
    <col min="4" max="4" width="39.33203125" style="122" customWidth="1"/>
    <col min="5" max="5" width="19.6640625" style="122" customWidth="1"/>
    <col min="6" max="6" width="12.5" style="122" customWidth="1"/>
    <col min="7" max="7" width="3.6640625" style="122" customWidth="1"/>
    <col min="8" max="9" width="16.33203125" style="122" customWidth="1"/>
    <col min="10" max="10" width="21.83203125" style="122" customWidth="1"/>
    <col min="11" max="11" width="3.5" style="122" customWidth="1"/>
    <col min="12" max="13" width="13.5" style="122" customWidth="1"/>
    <col min="14" max="14" width="17.1640625" style="122" customWidth="1"/>
    <col min="15" max="15" width="21.5" style="122" customWidth="1"/>
    <col min="16" max="16" width="13.5" style="122" customWidth="1"/>
    <col min="17" max="17" width="4.33203125" style="122" customWidth="1"/>
    <col min="18" max="18" width="19.6640625" style="122" customWidth="1"/>
    <col min="19" max="16384" width="12.6640625" style="122"/>
  </cols>
  <sheetData>
    <row r="2" spans="2:17" ht="44" customHeight="1">
      <c r="B2" s="123" t="s">
        <v>120</v>
      </c>
    </row>
    <row r="3" spans="2:17" ht="16" customHeight="1">
      <c r="Q3" s="124"/>
    </row>
    <row r="4" spans="2:17" ht="54" customHeight="1">
      <c r="B4" s="286" t="s">
        <v>121</v>
      </c>
      <c r="C4" s="287"/>
      <c r="D4" s="287"/>
      <c r="E4" s="287"/>
      <c r="F4" s="288"/>
      <c r="H4" s="286" t="s">
        <v>192</v>
      </c>
      <c r="I4" s="290"/>
      <c r="J4" s="228"/>
      <c r="L4" s="291" t="s">
        <v>73</v>
      </c>
      <c r="M4" s="292"/>
      <c r="N4" s="292"/>
      <c r="O4" s="292"/>
      <c r="P4" s="293"/>
    </row>
    <row r="5" spans="2:17" ht="31" customHeight="1">
      <c r="B5" s="283" t="s">
        <v>74</v>
      </c>
      <c r="C5" s="284"/>
      <c r="D5" s="284"/>
      <c r="E5" s="284"/>
      <c r="F5" s="285"/>
      <c r="G5" s="125"/>
      <c r="H5" s="283" t="s">
        <v>43</v>
      </c>
      <c r="I5" s="289"/>
      <c r="J5" s="229"/>
      <c r="K5" s="152"/>
      <c r="L5" s="294" t="s">
        <v>43</v>
      </c>
      <c r="M5" s="276"/>
      <c r="N5" s="276"/>
      <c r="O5" s="276"/>
      <c r="P5" s="295"/>
      <c r="Q5" s="125"/>
    </row>
    <row r="6" spans="2:17" ht="16" customHeight="1">
      <c r="B6" s="146" t="s">
        <v>75</v>
      </c>
      <c r="C6" s="138" t="s">
        <v>76</v>
      </c>
      <c r="D6" s="138" t="s">
        <v>122</v>
      </c>
      <c r="E6" s="138" t="s">
        <v>5</v>
      </c>
      <c r="F6" s="147" t="s">
        <v>5</v>
      </c>
      <c r="H6" s="150" t="s">
        <v>75</v>
      </c>
      <c r="I6" s="214" t="s">
        <v>5</v>
      </c>
      <c r="J6" s="230"/>
      <c r="L6" s="153" t="s">
        <v>77</v>
      </c>
      <c r="M6" s="127" t="s">
        <v>77</v>
      </c>
      <c r="N6" s="127" t="s">
        <v>77</v>
      </c>
      <c r="O6" s="127" t="s">
        <v>77</v>
      </c>
      <c r="P6" s="154" t="s">
        <v>77</v>
      </c>
    </row>
    <row r="7" spans="2:17" ht="50" customHeight="1">
      <c r="B7" s="232" t="s">
        <v>78</v>
      </c>
      <c r="C7" s="148" t="s">
        <v>79</v>
      </c>
      <c r="D7" s="148" t="s">
        <v>123</v>
      </c>
      <c r="E7" s="148" t="s">
        <v>124</v>
      </c>
      <c r="F7" s="149" t="s">
        <v>82</v>
      </c>
      <c r="G7" s="122" t="s">
        <v>197</v>
      </c>
      <c r="H7" s="151" t="s">
        <v>37</v>
      </c>
      <c r="I7" s="215" t="s">
        <v>83</v>
      </c>
      <c r="J7" s="231" t="s">
        <v>201</v>
      </c>
      <c r="K7" s="122" t="s">
        <v>198</v>
      </c>
      <c r="L7" s="155" t="s">
        <v>85</v>
      </c>
      <c r="M7" s="156" t="s">
        <v>86</v>
      </c>
      <c r="N7" s="156" t="s">
        <v>88</v>
      </c>
      <c r="O7" s="156" t="s">
        <v>89</v>
      </c>
      <c r="P7" s="233" t="s">
        <v>90</v>
      </c>
    </row>
    <row r="8" spans="2:17" ht="19" customHeight="1">
      <c r="B8" s="130" t="s">
        <v>125</v>
      </c>
      <c r="C8" s="130" t="s">
        <v>126</v>
      </c>
      <c r="D8" s="130" t="s">
        <v>193</v>
      </c>
      <c r="E8" s="130" t="s">
        <v>127</v>
      </c>
      <c r="F8" s="139">
        <v>40000</v>
      </c>
      <c r="H8" s="145" t="s">
        <v>52</v>
      </c>
      <c r="I8" s="216"/>
      <c r="J8" s="234"/>
      <c r="L8" s="133">
        <f t="shared" ref="L8:L48" si="0">IF(H8="Bevart",F8,0)</f>
        <v>0</v>
      </c>
      <c r="M8" s="134">
        <f t="shared" ref="M8:M48" si="1">IF(H8="ombruk",F8,0)</f>
        <v>0</v>
      </c>
      <c r="N8" s="134">
        <f t="shared" ref="N8:N48" si="2">IF(H8="Gjenvunnet",F8*I8,0)</f>
        <v>0</v>
      </c>
      <c r="O8" s="134">
        <f t="shared" ref="O8:O48" si="3">IF(H8="Gjenvunnet",F8-N8,0)</f>
        <v>0</v>
      </c>
      <c r="P8" s="134">
        <f>IF(H8="Nytt",F8,0)</f>
        <v>40000</v>
      </c>
    </row>
    <row r="9" spans="2:17" ht="15" customHeight="1">
      <c r="B9" s="131" t="s">
        <v>125</v>
      </c>
      <c r="C9" s="131" t="s">
        <v>116</v>
      </c>
      <c r="D9" s="131"/>
      <c r="E9" s="131"/>
      <c r="F9" s="141"/>
      <c r="H9" s="140" t="s">
        <v>118</v>
      </c>
      <c r="J9" s="234"/>
      <c r="L9" s="135">
        <f t="shared" si="0"/>
        <v>0</v>
      </c>
      <c r="M9" s="132">
        <f t="shared" si="1"/>
        <v>0</v>
      </c>
      <c r="N9" s="132">
        <f t="shared" si="2"/>
        <v>0</v>
      </c>
      <c r="O9" s="132">
        <f t="shared" si="3"/>
        <v>0</v>
      </c>
      <c r="P9" s="132">
        <f t="shared" ref="P9:P48" si="4">IF(H9="Nytt",F9,0)</f>
        <v>0</v>
      </c>
    </row>
    <row r="10" spans="2:17" ht="15">
      <c r="B10" s="131" t="s">
        <v>125</v>
      </c>
      <c r="C10" s="131" t="s">
        <v>116</v>
      </c>
      <c r="D10" s="131"/>
      <c r="E10" s="131"/>
      <c r="F10" s="141"/>
      <c r="H10" s="140" t="s">
        <v>118</v>
      </c>
      <c r="J10" s="234"/>
      <c r="L10" s="135">
        <f t="shared" si="0"/>
        <v>0</v>
      </c>
      <c r="M10" s="132">
        <f t="shared" si="1"/>
        <v>0</v>
      </c>
      <c r="N10" s="132">
        <f t="shared" si="2"/>
        <v>0</v>
      </c>
      <c r="O10" s="132">
        <f t="shared" si="3"/>
        <v>0</v>
      </c>
      <c r="P10" s="132">
        <f t="shared" si="4"/>
        <v>0</v>
      </c>
    </row>
    <row r="11" spans="2:17" ht="15">
      <c r="B11" s="131" t="s">
        <v>125</v>
      </c>
      <c r="C11" s="131" t="s">
        <v>116</v>
      </c>
      <c r="D11" s="131"/>
      <c r="E11" s="131"/>
      <c r="F11" s="141"/>
      <c r="H11" s="140" t="s">
        <v>118</v>
      </c>
      <c r="J11" s="234"/>
      <c r="L11" s="135">
        <f t="shared" si="0"/>
        <v>0</v>
      </c>
      <c r="M11" s="132">
        <f t="shared" si="1"/>
        <v>0</v>
      </c>
      <c r="N11" s="132">
        <f t="shared" si="2"/>
        <v>0</v>
      </c>
      <c r="O11" s="132">
        <f t="shared" si="3"/>
        <v>0</v>
      </c>
      <c r="P11" s="132">
        <f t="shared" si="4"/>
        <v>0</v>
      </c>
    </row>
    <row r="12" spans="2:17" ht="15">
      <c r="B12" s="131" t="s">
        <v>125</v>
      </c>
      <c r="C12" s="131" t="s">
        <v>116</v>
      </c>
      <c r="D12" s="131"/>
      <c r="E12" s="131"/>
      <c r="F12" s="141"/>
      <c r="H12" s="140" t="s">
        <v>118</v>
      </c>
      <c r="J12" s="234"/>
      <c r="L12" s="135">
        <f t="shared" si="0"/>
        <v>0</v>
      </c>
      <c r="M12" s="132">
        <f t="shared" si="1"/>
        <v>0</v>
      </c>
      <c r="N12" s="132">
        <f t="shared" si="2"/>
        <v>0</v>
      </c>
      <c r="O12" s="132">
        <f t="shared" si="3"/>
        <v>0</v>
      </c>
      <c r="P12" s="132">
        <f t="shared" si="4"/>
        <v>0</v>
      </c>
    </row>
    <row r="13" spans="2:17" ht="15">
      <c r="B13" s="131" t="s">
        <v>125</v>
      </c>
      <c r="C13" s="131" t="s">
        <v>116</v>
      </c>
      <c r="D13" s="131"/>
      <c r="E13" s="131"/>
      <c r="F13" s="141"/>
      <c r="H13" s="140" t="s">
        <v>118</v>
      </c>
      <c r="J13" s="234"/>
      <c r="L13" s="135">
        <f t="shared" si="0"/>
        <v>0</v>
      </c>
      <c r="M13" s="132">
        <f t="shared" si="1"/>
        <v>0</v>
      </c>
      <c r="N13" s="132">
        <f t="shared" si="2"/>
        <v>0</v>
      </c>
      <c r="O13" s="132">
        <f t="shared" si="3"/>
        <v>0</v>
      </c>
      <c r="P13" s="132">
        <f t="shared" si="4"/>
        <v>0</v>
      </c>
    </row>
    <row r="14" spans="2:17" ht="15">
      <c r="B14" s="131" t="s">
        <v>125</v>
      </c>
      <c r="C14" s="131" t="s">
        <v>116</v>
      </c>
      <c r="D14" s="131"/>
      <c r="E14" s="131"/>
      <c r="F14" s="141"/>
      <c r="H14" s="140" t="s">
        <v>118</v>
      </c>
      <c r="J14" s="234"/>
      <c r="L14" s="135">
        <f t="shared" si="0"/>
        <v>0</v>
      </c>
      <c r="M14" s="132">
        <f t="shared" si="1"/>
        <v>0</v>
      </c>
      <c r="N14" s="132">
        <f t="shared" si="2"/>
        <v>0</v>
      </c>
      <c r="O14" s="132">
        <f t="shared" si="3"/>
        <v>0</v>
      </c>
      <c r="P14" s="132">
        <f t="shared" si="4"/>
        <v>0</v>
      </c>
    </row>
    <row r="15" spans="2:17" ht="15">
      <c r="B15" s="131" t="s">
        <v>125</v>
      </c>
      <c r="C15" s="131" t="s">
        <v>116</v>
      </c>
      <c r="D15" s="131"/>
      <c r="E15" s="131"/>
      <c r="F15" s="141"/>
      <c r="H15" s="140" t="s">
        <v>118</v>
      </c>
      <c r="J15" s="234"/>
      <c r="L15" s="135">
        <f t="shared" si="0"/>
        <v>0</v>
      </c>
      <c r="M15" s="132">
        <f t="shared" si="1"/>
        <v>0</v>
      </c>
      <c r="N15" s="132">
        <f t="shared" si="2"/>
        <v>0</v>
      </c>
      <c r="O15" s="132">
        <f t="shared" si="3"/>
        <v>0</v>
      </c>
      <c r="P15" s="132">
        <f t="shared" si="4"/>
        <v>0</v>
      </c>
    </row>
    <row r="16" spans="2:17" ht="15">
      <c r="B16" s="131" t="s">
        <v>125</v>
      </c>
      <c r="C16" s="131" t="s">
        <v>116</v>
      </c>
      <c r="D16" s="131"/>
      <c r="E16" s="131"/>
      <c r="F16" s="141"/>
      <c r="H16" s="140" t="s">
        <v>118</v>
      </c>
      <c r="J16" s="234"/>
      <c r="L16" s="135">
        <f t="shared" si="0"/>
        <v>0</v>
      </c>
      <c r="M16" s="132">
        <f t="shared" si="1"/>
        <v>0</v>
      </c>
      <c r="N16" s="132">
        <f t="shared" si="2"/>
        <v>0</v>
      </c>
      <c r="O16" s="132">
        <f t="shared" si="3"/>
        <v>0</v>
      </c>
      <c r="P16" s="132">
        <f t="shared" si="4"/>
        <v>0</v>
      </c>
    </row>
    <row r="17" spans="2:16" ht="15">
      <c r="B17" s="131" t="s">
        <v>125</v>
      </c>
      <c r="C17" s="131" t="s">
        <v>116</v>
      </c>
      <c r="D17" s="131"/>
      <c r="E17" s="131"/>
      <c r="F17" s="141"/>
      <c r="H17" s="140" t="s">
        <v>118</v>
      </c>
      <c r="J17" s="234"/>
      <c r="L17" s="135">
        <f t="shared" si="0"/>
        <v>0</v>
      </c>
      <c r="M17" s="132">
        <f t="shared" si="1"/>
        <v>0</v>
      </c>
      <c r="N17" s="132">
        <f t="shared" si="2"/>
        <v>0</v>
      </c>
      <c r="O17" s="132">
        <f t="shared" si="3"/>
        <v>0</v>
      </c>
      <c r="P17" s="132">
        <f t="shared" si="4"/>
        <v>0</v>
      </c>
    </row>
    <row r="18" spans="2:16" ht="15">
      <c r="B18" s="131" t="s">
        <v>125</v>
      </c>
      <c r="C18" s="131" t="s">
        <v>116</v>
      </c>
      <c r="D18" s="131"/>
      <c r="E18" s="131"/>
      <c r="F18" s="141"/>
      <c r="H18" s="140" t="s">
        <v>118</v>
      </c>
      <c r="J18" s="234"/>
      <c r="L18" s="135">
        <f t="shared" si="0"/>
        <v>0</v>
      </c>
      <c r="M18" s="132">
        <f t="shared" si="1"/>
        <v>0</v>
      </c>
      <c r="N18" s="132">
        <f t="shared" si="2"/>
        <v>0</v>
      </c>
      <c r="O18" s="132">
        <f t="shared" si="3"/>
        <v>0</v>
      </c>
      <c r="P18" s="132">
        <f t="shared" si="4"/>
        <v>0</v>
      </c>
    </row>
    <row r="19" spans="2:16" ht="15">
      <c r="B19" s="131" t="s">
        <v>125</v>
      </c>
      <c r="C19" s="131" t="s">
        <v>116</v>
      </c>
      <c r="D19" s="131"/>
      <c r="E19" s="131"/>
      <c r="F19" s="141"/>
      <c r="H19" s="140" t="s">
        <v>118</v>
      </c>
      <c r="J19" s="234"/>
      <c r="L19" s="135">
        <f t="shared" si="0"/>
        <v>0</v>
      </c>
      <c r="M19" s="132">
        <f t="shared" si="1"/>
        <v>0</v>
      </c>
      <c r="N19" s="132">
        <f t="shared" si="2"/>
        <v>0</v>
      </c>
      <c r="O19" s="132">
        <f t="shared" si="3"/>
        <v>0</v>
      </c>
      <c r="P19" s="132">
        <f t="shared" si="4"/>
        <v>0</v>
      </c>
    </row>
    <row r="20" spans="2:16" ht="15">
      <c r="B20" s="131" t="s">
        <v>125</v>
      </c>
      <c r="C20" s="131" t="s">
        <v>116</v>
      </c>
      <c r="D20" s="131"/>
      <c r="E20" s="131"/>
      <c r="F20" s="141"/>
      <c r="H20" s="140" t="s">
        <v>118</v>
      </c>
      <c r="J20" s="234"/>
      <c r="L20" s="135">
        <f t="shared" si="0"/>
        <v>0</v>
      </c>
      <c r="M20" s="132">
        <f t="shared" si="1"/>
        <v>0</v>
      </c>
      <c r="N20" s="132">
        <f t="shared" si="2"/>
        <v>0</v>
      </c>
      <c r="O20" s="132">
        <f t="shared" si="3"/>
        <v>0</v>
      </c>
      <c r="P20" s="132">
        <f t="shared" si="4"/>
        <v>0</v>
      </c>
    </row>
    <row r="21" spans="2:16" ht="15">
      <c r="B21" s="131" t="s">
        <v>125</v>
      </c>
      <c r="C21" s="131" t="s">
        <v>116</v>
      </c>
      <c r="D21" s="131"/>
      <c r="E21" s="131"/>
      <c r="F21" s="141"/>
      <c r="H21" s="140" t="s">
        <v>118</v>
      </c>
      <c r="J21" s="234"/>
      <c r="L21" s="135">
        <f t="shared" si="0"/>
        <v>0</v>
      </c>
      <c r="M21" s="132">
        <f t="shared" si="1"/>
        <v>0</v>
      </c>
      <c r="N21" s="132">
        <f t="shared" si="2"/>
        <v>0</v>
      </c>
      <c r="O21" s="132">
        <f t="shared" si="3"/>
        <v>0</v>
      </c>
      <c r="P21" s="132">
        <f t="shared" si="4"/>
        <v>0</v>
      </c>
    </row>
    <row r="22" spans="2:16" ht="15">
      <c r="B22" s="131" t="s">
        <v>125</v>
      </c>
      <c r="C22" s="131" t="s">
        <v>116</v>
      </c>
      <c r="D22" s="131"/>
      <c r="E22" s="131"/>
      <c r="F22" s="141"/>
      <c r="H22" s="140" t="s">
        <v>118</v>
      </c>
      <c r="J22" s="234"/>
      <c r="L22" s="135">
        <f t="shared" si="0"/>
        <v>0</v>
      </c>
      <c r="M22" s="132">
        <f t="shared" si="1"/>
        <v>0</v>
      </c>
      <c r="N22" s="132">
        <f t="shared" si="2"/>
        <v>0</v>
      </c>
      <c r="O22" s="132">
        <f t="shared" si="3"/>
        <v>0</v>
      </c>
      <c r="P22" s="132">
        <f t="shared" si="4"/>
        <v>0</v>
      </c>
    </row>
    <row r="23" spans="2:16" ht="15">
      <c r="B23" s="131" t="s">
        <v>125</v>
      </c>
      <c r="C23" s="131" t="s">
        <v>116</v>
      </c>
      <c r="D23" s="131"/>
      <c r="E23" s="131"/>
      <c r="F23" s="141"/>
      <c r="H23" s="140" t="s">
        <v>118</v>
      </c>
      <c r="J23" s="234"/>
      <c r="L23" s="135">
        <f t="shared" si="0"/>
        <v>0</v>
      </c>
      <c r="M23" s="132">
        <f t="shared" si="1"/>
        <v>0</v>
      </c>
      <c r="N23" s="132">
        <f t="shared" si="2"/>
        <v>0</v>
      </c>
      <c r="O23" s="132">
        <f t="shared" si="3"/>
        <v>0</v>
      </c>
      <c r="P23" s="132">
        <f t="shared" si="4"/>
        <v>0</v>
      </c>
    </row>
    <row r="24" spans="2:16" ht="15">
      <c r="B24" s="131" t="s">
        <v>125</v>
      </c>
      <c r="C24" s="131" t="s">
        <v>116</v>
      </c>
      <c r="D24" s="131"/>
      <c r="E24" s="131"/>
      <c r="F24" s="141"/>
      <c r="H24" s="140" t="s">
        <v>118</v>
      </c>
      <c r="J24" s="234"/>
      <c r="L24" s="135">
        <f t="shared" si="0"/>
        <v>0</v>
      </c>
      <c r="M24" s="132">
        <f t="shared" si="1"/>
        <v>0</v>
      </c>
      <c r="N24" s="132">
        <f t="shared" si="2"/>
        <v>0</v>
      </c>
      <c r="O24" s="132">
        <f t="shared" si="3"/>
        <v>0</v>
      </c>
      <c r="P24" s="132">
        <f t="shared" si="4"/>
        <v>0</v>
      </c>
    </row>
    <row r="25" spans="2:16" ht="15">
      <c r="B25" s="131" t="s">
        <v>125</v>
      </c>
      <c r="C25" s="131" t="s">
        <v>116</v>
      </c>
      <c r="D25" s="131"/>
      <c r="E25" s="131"/>
      <c r="F25" s="141"/>
      <c r="H25" s="140" t="s">
        <v>118</v>
      </c>
      <c r="J25" s="234"/>
      <c r="L25" s="135">
        <f t="shared" si="0"/>
        <v>0</v>
      </c>
      <c r="M25" s="132">
        <f t="shared" si="1"/>
        <v>0</v>
      </c>
      <c r="N25" s="132">
        <f t="shared" si="2"/>
        <v>0</v>
      </c>
      <c r="O25" s="132">
        <f t="shared" si="3"/>
        <v>0</v>
      </c>
      <c r="P25" s="132">
        <f t="shared" si="4"/>
        <v>0</v>
      </c>
    </row>
    <row r="26" spans="2:16" ht="15">
      <c r="B26" s="131" t="s">
        <v>125</v>
      </c>
      <c r="C26" s="131" t="s">
        <v>116</v>
      </c>
      <c r="D26" s="131"/>
      <c r="E26" s="131"/>
      <c r="F26" s="141"/>
      <c r="H26" s="140" t="s">
        <v>118</v>
      </c>
      <c r="J26" s="234"/>
      <c r="L26" s="135">
        <f t="shared" si="0"/>
        <v>0</v>
      </c>
      <c r="M26" s="132">
        <f t="shared" si="1"/>
        <v>0</v>
      </c>
      <c r="N26" s="132">
        <f t="shared" si="2"/>
        <v>0</v>
      </c>
      <c r="O26" s="132">
        <f t="shared" si="3"/>
        <v>0</v>
      </c>
      <c r="P26" s="132">
        <f t="shared" si="4"/>
        <v>0</v>
      </c>
    </row>
    <row r="27" spans="2:16" ht="15">
      <c r="B27" s="131" t="s">
        <v>125</v>
      </c>
      <c r="C27" s="131" t="s">
        <v>116</v>
      </c>
      <c r="D27" s="131"/>
      <c r="E27" s="131"/>
      <c r="F27" s="141"/>
      <c r="H27" s="140" t="s">
        <v>118</v>
      </c>
      <c r="J27" s="234"/>
      <c r="L27" s="135">
        <f t="shared" si="0"/>
        <v>0</v>
      </c>
      <c r="M27" s="132">
        <f t="shared" si="1"/>
        <v>0</v>
      </c>
      <c r="N27" s="132">
        <f t="shared" si="2"/>
        <v>0</v>
      </c>
      <c r="O27" s="132">
        <f t="shared" si="3"/>
        <v>0</v>
      </c>
      <c r="P27" s="132">
        <f t="shared" si="4"/>
        <v>0</v>
      </c>
    </row>
    <row r="28" spans="2:16" ht="15">
      <c r="B28" s="131" t="s">
        <v>125</v>
      </c>
      <c r="C28" s="131" t="s">
        <v>116</v>
      </c>
      <c r="D28" s="131"/>
      <c r="E28" s="131"/>
      <c r="F28" s="141"/>
      <c r="H28" s="140" t="s">
        <v>118</v>
      </c>
      <c r="J28" s="234"/>
      <c r="L28" s="135">
        <f t="shared" si="0"/>
        <v>0</v>
      </c>
      <c r="M28" s="132">
        <f t="shared" si="1"/>
        <v>0</v>
      </c>
      <c r="N28" s="132">
        <f t="shared" si="2"/>
        <v>0</v>
      </c>
      <c r="O28" s="132">
        <f t="shared" si="3"/>
        <v>0</v>
      </c>
      <c r="P28" s="132">
        <f t="shared" si="4"/>
        <v>0</v>
      </c>
    </row>
    <row r="29" spans="2:16" ht="15">
      <c r="B29" s="131" t="s">
        <v>125</v>
      </c>
      <c r="C29" s="131" t="s">
        <v>116</v>
      </c>
      <c r="D29" s="131"/>
      <c r="E29" s="131"/>
      <c r="F29" s="141"/>
      <c r="H29" s="140" t="s">
        <v>118</v>
      </c>
      <c r="J29" s="234"/>
      <c r="L29" s="135">
        <f t="shared" si="0"/>
        <v>0</v>
      </c>
      <c r="M29" s="132">
        <f t="shared" si="1"/>
        <v>0</v>
      </c>
      <c r="N29" s="132">
        <f t="shared" si="2"/>
        <v>0</v>
      </c>
      <c r="O29" s="132">
        <f t="shared" si="3"/>
        <v>0</v>
      </c>
      <c r="P29" s="132">
        <f t="shared" si="4"/>
        <v>0</v>
      </c>
    </row>
    <row r="30" spans="2:16" ht="15">
      <c r="B30" s="131" t="s">
        <v>125</v>
      </c>
      <c r="C30" s="131" t="s">
        <v>116</v>
      </c>
      <c r="D30" s="131"/>
      <c r="E30" s="131"/>
      <c r="F30" s="141"/>
      <c r="H30" s="140" t="s">
        <v>118</v>
      </c>
      <c r="J30" s="234"/>
      <c r="L30" s="135">
        <f t="shared" si="0"/>
        <v>0</v>
      </c>
      <c r="M30" s="132">
        <f t="shared" si="1"/>
        <v>0</v>
      </c>
      <c r="N30" s="132">
        <f t="shared" si="2"/>
        <v>0</v>
      </c>
      <c r="O30" s="132">
        <f t="shared" si="3"/>
        <v>0</v>
      </c>
      <c r="P30" s="132">
        <f t="shared" si="4"/>
        <v>0</v>
      </c>
    </row>
    <row r="31" spans="2:16" ht="15">
      <c r="B31" s="131" t="s">
        <v>125</v>
      </c>
      <c r="C31" s="131" t="s">
        <v>116</v>
      </c>
      <c r="D31" s="131"/>
      <c r="E31" s="131"/>
      <c r="F31" s="141"/>
      <c r="H31" s="140" t="s">
        <v>118</v>
      </c>
      <c r="J31" s="234"/>
      <c r="L31" s="135">
        <f t="shared" si="0"/>
        <v>0</v>
      </c>
      <c r="M31" s="132">
        <f t="shared" si="1"/>
        <v>0</v>
      </c>
      <c r="N31" s="132">
        <f t="shared" si="2"/>
        <v>0</v>
      </c>
      <c r="O31" s="132">
        <f t="shared" si="3"/>
        <v>0</v>
      </c>
      <c r="P31" s="132">
        <f t="shared" si="4"/>
        <v>0</v>
      </c>
    </row>
    <row r="32" spans="2:16" ht="15">
      <c r="B32" s="131" t="s">
        <v>125</v>
      </c>
      <c r="C32" s="131" t="s">
        <v>116</v>
      </c>
      <c r="D32" s="131"/>
      <c r="E32" s="131"/>
      <c r="F32" s="141"/>
      <c r="H32" s="140" t="s">
        <v>118</v>
      </c>
      <c r="J32" s="234"/>
      <c r="L32" s="135">
        <f t="shared" si="0"/>
        <v>0</v>
      </c>
      <c r="M32" s="132">
        <f t="shared" si="1"/>
        <v>0</v>
      </c>
      <c r="N32" s="132">
        <f t="shared" si="2"/>
        <v>0</v>
      </c>
      <c r="O32" s="132">
        <f t="shared" si="3"/>
        <v>0</v>
      </c>
      <c r="P32" s="132">
        <f t="shared" si="4"/>
        <v>0</v>
      </c>
    </row>
    <row r="33" spans="2:16" ht="15">
      <c r="B33" s="131" t="s">
        <v>125</v>
      </c>
      <c r="C33" s="131" t="s">
        <v>116</v>
      </c>
      <c r="D33" s="131"/>
      <c r="E33" s="131"/>
      <c r="F33" s="141"/>
      <c r="H33" s="140" t="s">
        <v>118</v>
      </c>
      <c r="J33" s="234"/>
      <c r="L33" s="135">
        <f t="shared" si="0"/>
        <v>0</v>
      </c>
      <c r="M33" s="132">
        <f t="shared" si="1"/>
        <v>0</v>
      </c>
      <c r="N33" s="132">
        <f t="shared" si="2"/>
        <v>0</v>
      </c>
      <c r="O33" s="132">
        <f t="shared" si="3"/>
        <v>0</v>
      </c>
      <c r="P33" s="132">
        <f t="shared" si="4"/>
        <v>0</v>
      </c>
    </row>
    <row r="34" spans="2:16" ht="15">
      <c r="B34" s="131" t="s">
        <v>125</v>
      </c>
      <c r="C34" s="131" t="s">
        <v>116</v>
      </c>
      <c r="D34" s="131"/>
      <c r="E34" s="131"/>
      <c r="F34" s="141"/>
      <c r="H34" s="140" t="s">
        <v>118</v>
      </c>
      <c r="J34" s="234"/>
      <c r="L34" s="135">
        <f t="shared" si="0"/>
        <v>0</v>
      </c>
      <c r="M34" s="132">
        <f t="shared" si="1"/>
        <v>0</v>
      </c>
      <c r="N34" s="132">
        <f t="shared" si="2"/>
        <v>0</v>
      </c>
      <c r="O34" s="132">
        <f t="shared" si="3"/>
        <v>0</v>
      </c>
      <c r="P34" s="132">
        <f t="shared" si="4"/>
        <v>0</v>
      </c>
    </row>
    <row r="35" spans="2:16" ht="15">
      <c r="B35" s="131" t="s">
        <v>125</v>
      </c>
      <c r="C35" s="131" t="s">
        <v>116</v>
      </c>
      <c r="D35" s="131"/>
      <c r="E35" s="131"/>
      <c r="F35" s="141"/>
      <c r="H35" s="140" t="s">
        <v>118</v>
      </c>
      <c r="J35" s="234"/>
      <c r="L35" s="135">
        <f t="shared" si="0"/>
        <v>0</v>
      </c>
      <c r="M35" s="132">
        <f t="shared" si="1"/>
        <v>0</v>
      </c>
      <c r="N35" s="132">
        <f t="shared" si="2"/>
        <v>0</v>
      </c>
      <c r="O35" s="132">
        <f t="shared" si="3"/>
        <v>0</v>
      </c>
      <c r="P35" s="132">
        <f t="shared" si="4"/>
        <v>0</v>
      </c>
    </row>
    <row r="36" spans="2:16" ht="15">
      <c r="B36" s="131" t="s">
        <v>125</v>
      </c>
      <c r="C36" s="131" t="s">
        <v>116</v>
      </c>
      <c r="D36" s="131"/>
      <c r="E36" s="131"/>
      <c r="F36" s="141"/>
      <c r="H36" s="140" t="s">
        <v>118</v>
      </c>
      <c r="J36" s="234"/>
      <c r="L36" s="135">
        <f t="shared" si="0"/>
        <v>0</v>
      </c>
      <c r="M36" s="132">
        <f t="shared" si="1"/>
        <v>0</v>
      </c>
      <c r="N36" s="132">
        <f t="shared" si="2"/>
        <v>0</v>
      </c>
      <c r="O36" s="132">
        <f t="shared" si="3"/>
        <v>0</v>
      </c>
      <c r="P36" s="132">
        <f t="shared" si="4"/>
        <v>0</v>
      </c>
    </row>
    <row r="37" spans="2:16" ht="15">
      <c r="B37" s="131" t="s">
        <v>125</v>
      </c>
      <c r="C37" s="131" t="s">
        <v>116</v>
      </c>
      <c r="D37" s="131"/>
      <c r="E37" s="131"/>
      <c r="F37" s="141"/>
      <c r="H37" s="140" t="s">
        <v>118</v>
      </c>
      <c r="J37" s="234"/>
      <c r="L37" s="135">
        <f t="shared" si="0"/>
        <v>0</v>
      </c>
      <c r="M37" s="132">
        <f t="shared" si="1"/>
        <v>0</v>
      </c>
      <c r="N37" s="132">
        <f t="shared" si="2"/>
        <v>0</v>
      </c>
      <c r="O37" s="132">
        <f t="shared" si="3"/>
        <v>0</v>
      </c>
      <c r="P37" s="132">
        <f t="shared" si="4"/>
        <v>0</v>
      </c>
    </row>
    <row r="38" spans="2:16" ht="15">
      <c r="B38" s="131" t="s">
        <v>125</v>
      </c>
      <c r="C38" s="131" t="s">
        <v>116</v>
      </c>
      <c r="D38" s="131"/>
      <c r="E38" s="131"/>
      <c r="F38" s="141"/>
      <c r="H38" s="140" t="s">
        <v>118</v>
      </c>
      <c r="J38" s="234"/>
      <c r="L38" s="135">
        <f t="shared" si="0"/>
        <v>0</v>
      </c>
      <c r="M38" s="132">
        <f t="shared" si="1"/>
        <v>0</v>
      </c>
      <c r="N38" s="132">
        <f t="shared" si="2"/>
        <v>0</v>
      </c>
      <c r="O38" s="132">
        <f t="shared" si="3"/>
        <v>0</v>
      </c>
      <c r="P38" s="132">
        <f t="shared" si="4"/>
        <v>0</v>
      </c>
    </row>
    <row r="39" spans="2:16" ht="15">
      <c r="B39" s="131" t="s">
        <v>125</v>
      </c>
      <c r="C39" s="131" t="s">
        <v>116</v>
      </c>
      <c r="D39" s="131"/>
      <c r="E39" s="131"/>
      <c r="F39" s="141"/>
      <c r="H39" s="140" t="s">
        <v>118</v>
      </c>
      <c r="J39" s="234"/>
      <c r="L39" s="135">
        <f t="shared" si="0"/>
        <v>0</v>
      </c>
      <c r="M39" s="132">
        <f t="shared" si="1"/>
        <v>0</v>
      </c>
      <c r="N39" s="132">
        <f t="shared" si="2"/>
        <v>0</v>
      </c>
      <c r="O39" s="132">
        <f t="shared" si="3"/>
        <v>0</v>
      </c>
      <c r="P39" s="132">
        <f t="shared" si="4"/>
        <v>0</v>
      </c>
    </row>
    <row r="40" spans="2:16" ht="15">
      <c r="B40" s="131" t="s">
        <v>125</v>
      </c>
      <c r="C40" s="131" t="s">
        <v>116</v>
      </c>
      <c r="D40" s="131"/>
      <c r="E40" s="131"/>
      <c r="F40" s="141"/>
      <c r="H40" s="140" t="s">
        <v>118</v>
      </c>
      <c r="J40" s="234"/>
      <c r="L40" s="135">
        <f t="shared" si="0"/>
        <v>0</v>
      </c>
      <c r="M40" s="132">
        <f t="shared" si="1"/>
        <v>0</v>
      </c>
      <c r="N40" s="132">
        <f t="shared" si="2"/>
        <v>0</v>
      </c>
      <c r="O40" s="132">
        <f t="shared" si="3"/>
        <v>0</v>
      </c>
      <c r="P40" s="132">
        <f t="shared" si="4"/>
        <v>0</v>
      </c>
    </row>
    <row r="41" spans="2:16" ht="15">
      <c r="B41" s="131" t="s">
        <v>125</v>
      </c>
      <c r="C41" s="131" t="s">
        <v>116</v>
      </c>
      <c r="D41" s="131"/>
      <c r="E41" s="131"/>
      <c r="F41" s="141"/>
      <c r="H41" s="140" t="s">
        <v>118</v>
      </c>
      <c r="J41" s="234"/>
      <c r="L41" s="135">
        <f t="shared" si="0"/>
        <v>0</v>
      </c>
      <c r="M41" s="132">
        <f t="shared" si="1"/>
        <v>0</v>
      </c>
      <c r="N41" s="132">
        <f t="shared" si="2"/>
        <v>0</v>
      </c>
      <c r="O41" s="132">
        <f t="shared" si="3"/>
        <v>0</v>
      </c>
      <c r="P41" s="132">
        <f t="shared" si="4"/>
        <v>0</v>
      </c>
    </row>
    <row r="42" spans="2:16" ht="15">
      <c r="B42" s="131" t="s">
        <v>125</v>
      </c>
      <c r="C42" s="131" t="s">
        <v>116</v>
      </c>
      <c r="D42" s="131"/>
      <c r="E42" s="131"/>
      <c r="F42" s="141"/>
      <c r="H42" s="140" t="s">
        <v>118</v>
      </c>
      <c r="J42" s="234"/>
      <c r="L42" s="135">
        <f t="shared" si="0"/>
        <v>0</v>
      </c>
      <c r="M42" s="132">
        <f t="shared" si="1"/>
        <v>0</v>
      </c>
      <c r="N42" s="132">
        <f t="shared" si="2"/>
        <v>0</v>
      </c>
      <c r="O42" s="132">
        <f t="shared" si="3"/>
        <v>0</v>
      </c>
      <c r="P42" s="132">
        <f t="shared" si="4"/>
        <v>0</v>
      </c>
    </row>
    <row r="43" spans="2:16" ht="15">
      <c r="B43" s="131" t="s">
        <v>125</v>
      </c>
      <c r="C43" s="131" t="s">
        <v>116</v>
      </c>
      <c r="D43" s="131"/>
      <c r="E43" s="131"/>
      <c r="F43" s="141"/>
      <c r="H43" s="140" t="s">
        <v>118</v>
      </c>
      <c r="J43" s="234"/>
      <c r="L43" s="135">
        <f t="shared" si="0"/>
        <v>0</v>
      </c>
      <c r="M43" s="132">
        <f t="shared" si="1"/>
        <v>0</v>
      </c>
      <c r="N43" s="132">
        <f t="shared" si="2"/>
        <v>0</v>
      </c>
      <c r="O43" s="132">
        <f t="shared" si="3"/>
        <v>0</v>
      </c>
      <c r="P43" s="132">
        <f t="shared" si="4"/>
        <v>0</v>
      </c>
    </row>
    <row r="44" spans="2:16" ht="15">
      <c r="B44" s="131" t="s">
        <v>125</v>
      </c>
      <c r="C44" s="131" t="s">
        <v>116</v>
      </c>
      <c r="D44" s="131"/>
      <c r="E44" s="131"/>
      <c r="F44" s="141"/>
      <c r="H44" s="140" t="s">
        <v>118</v>
      </c>
      <c r="J44" s="234"/>
      <c r="L44" s="135">
        <f t="shared" si="0"/>
        <v>0</v>
      </c>
      <c r="M44" s="132">
        <f t="shared" si="1"/>
        <v>0</v>
      </c>
      <c r="N44" s="132">
        <f t="shared" si="2"/>
        <v>0</v>
      </c>
      <c r="O44" s="132">
        <f t="shared" si="3"/>
        <v>0</v>
      </c>
      <c r="P44" s="132">
        <f t="shared" si="4"/>
        <v>0</v>
      </c>
    </row>
    <row r="45" spans="2:16" ht="15">
      <c r="B45" s="131" t="s">
        <v>125</v>
      </c>
      <c r="C45" s="131" t="s">
        <v>116</v>
      </c>
      <c r="D45" s="131"/>
      <c r="E45" s="131"/>
      <c r="F45" s="141"/>
      <c r="H45" s="140" t="s">
        <v>118</v>
      </c>
      <c r="J45" s="234"/>
      <c r="L45" s="135">
        <f t="shared" si="0"/>
        <v>0</v>
      </c>
      <c r="M45" s="132">
        <f t="shared" si="1"/>
        <v>0</v>
      </c>
      <c r="N45" s="132">
        <f t="shared" si="2"/>
        <v>0</v>
      </c>
      <c r="O45" s="132">
        <f t="shared" si="3"/>
        <v>0</v>
      </c>
      <c r="P45" s="132">
        <f t="shared" si="4"/>
        <v>0</v>
      </c>
    </row>
    <row r="46" spans="2:16" ht="15">
      <c r="B46" s="131" t="s">
        <v>125</v>
      </c>
      <c r="C46" s="131" t="s">
        <v>116</v>
      </c>
      <c r="D46" s="131"/>
      <c r="E46" s="131"/>
      <c r="F46" s="141"/>
      <c r="H46" s="140" t="s">
        <v>118</v>
      </c>
      <c r="J46" s="234"/>
      <c r="L46" s="135">
        <f t="shared" si="0"/>
        <v>0</v>
      </c>
      <c r="M46" s="132">
        <f t="shared" si="1"/>
        <v>0</v>
      </c>
      <c r="N46" s="132">
        <f t="shared" si="2"/>
        <v>0</v>
      </c>
      <c r="O46" s="132">
        <f t="shared" si="3"/>
        <v>0</v>
      </c>
      <c r="P46" s="132">
        <f t="shared" si="4"/>
        <v>0</v>
      </c>
    </row>
    <row r="47" spans="2:16" ht="15">
      <c r="B47" s="131" t="s">
        <v>125</v>
      </c>
      <c r="C47" s="131" t="s">
        <v>116</v>
      </c>
      <c r="D47" s="131"/>
      <c r="E47" s="131"/>
      <c r="F47" s="141"/>
      <c r="H47" s="140" t="s">
        <v>118</v>
      </c>
      <c r="J47" s="234"/>
      <c r="L47" s="135">
        <f t="shared" si="0"/>
        <v>0</v>
      </c>
      <c r="M47" s="132">
        <f t="shared" si="1"/>
        <v>0</v>
      </c>
      <c r="N47" s="132">
        <f t="shared" si="2"/>
        <v>0</v>
      </c>
      <c r="O47" s="132">
        <f t="shared" si="3"/>
        <v>0</v>
      </c>
      <c r="P47" s="132">
        <f t="shared" si="4"/>
        <v>0</v>
      </c>
    </row>
    <row r="48" spans="2:16" ht="15">
      <c r="B48" s="143" t="s">
        <v>125</v>
      </c>
      <c r="C48" s="143" t="s">
        <v>116</v>
      </c>
      <c r="D48" s="143"/>
      <c r="E48" s="143"/>
      <c r="F48" s="144"/>
      <c r="H48" s="142" t="s">
        <v>118</v>
      </c>
      <c r="I48" s="217"/>
      <c r="J48" s="234"/>
      <c r="L48" s="136">
        <f t="shared" si="0"/>
        <v>0</v>
      </c>
      <c r="M48" s="137">
        <f t="shared" si="1"/>
        <v>0</v>
      </c>
      <c r="N48" s="137">
        <f t="shared" si="2"/>
        <v>0</v>
      </c>
      <c r="O48" s="137">
        <f t="shared" si="3"/>
        <v>0</v>
      </c>
      <c r="P48" s="137">
        <f t="shared" si="4"/>
        <v>0</v>
      </c>
    </row>
    <row r="49" ht="13"/>
    <row r="50" ht="13"/>
    <row r="51" ht="13"/>
    <row r="52" ht="13"/>
    <row r="53" ht="13"/>
    <row r="54" ht="13"/>
    <row r="55" ht="13"/>
    <row r="56" ht="13"/>
    <row r="57" ht="13"/>
    <row r="58" ht="13"/>
    <row r="59" ht="13"/>
    <row r="60" ht="13"/>
    <row r="61" ht="13"/>
    <row r="62" ht="13"/>
    <row r="63" ht="13"/>
    <row r="64" ht="13"/>
    <row r="65" ht="13"/>
    <row r="66" ht="13"/>
    <row r="67" ht="13"/>
    <row r="68" ht="13"/>
    <row r="69" ht="13"/>
    <row r="70" ht="13"/>
    <row r="71" ht="13"/>
    <row r="72" ht="13"/>
    <row r="73" ht="13"/>
    <row r="74" ht="13"/>
    <row r="75" ht="13"/>
    <row r="76" ht="13"/>
    <row r="77" ht="13"/>
    <row r="78" ht="13"/>
    <row r="79" ht="13"/>
    <row r="80" ht="13"/>
    <row r="81" ht="13"/>
    <row r="82" ht="13"/>
    <row r="83" ht="13"/>
    <row r="84" ht="13"/>
    <row r="85" ht="13"/>
    <row r="86" ht="13"/>
    <row r="87" ht="13"/>
    <row r="88" ht="13"/>
    <row r="89" ht="13"/>
    <row r="90" ht="13"/>
    <row r="91" ht="13"/>
    <row r="92" ht="13"/>
    <row r="93" ht="13"/>
    <row r="94" ht="13"/>
    <row r="95" ht="13"/>
    <row r="96" ht="13"/>
    <row r="97" ht="13"/>
    <row r="98" ht="13"/>
    <row r="99" ht="13.25" customHeight="1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  <row r="116" ht="13"/>
    <row r="117" ht="13"/>
    <row r="118" ht="13"/>
    <row r="119" ht="13"/>
    <row r="120" ht="13"/>
    <row r="121" ht="13"/>
    <row r="122" ht="13"/>
    <row r="123" ht="13.25" customHeight="1"/>
    <row r="124" ht="13"/>
    <row r="125" ht="15" customHeight="1"/>
    <row r="126" ht="15" customHeight="1"/>
    <row r="127" ht="13.25" customHeight="1"/>
    <row r="128" ht="15" customHeight="1"/>
    <row r="129" ht="15" customHeight="1"/>
    <row r="130" ht="13"/>
    <row r="131" ht="14" customHeight="1"/>
    <row r="132" ht="13"/>
    <row r="133" ht="13"/>
    <row r="134" ht="13"/>
    <row r="135" ht="13"/>
    <row r="136" ht="13"/>
    <row r="137" ht="13"/>
    <row r="138" ht="13"/>
    <row r="139" ht="13"/>
    <row r="140" ht="13"/>
    <row r="141" ht="13"/>
    <row r="142" ht="13"/>
    <row r="143" ht="13"/>
    <row r="144" ht="13"/>
    <row r="145" ht="13"/>
    <row r="146" ht="13"/>
    <row r="147" ht="13"/>
    <row r="148" ht="13"/>
    <row r="149" ht="13"/>
    <row r="150" ht="13"/>
    <row r="151" ht="13"/>
    <row r="152" ht="13"/>
    <row r="153" ht="13"/>
    <row r="154" ht="13"/>
    <row r="155" ht="13"/>
    <row r="156" ht="13"/>
    <row r="157" ht="13"/>
    <row r="158" ht="13"/>
    <row r="159" ht="13"/>
    <row r="160" ht="13"/>
    <row r="161" ht="13"/>
    <row r="162" ht="13"/>
    <row r="163" ht="13"/>
    <row r="164" ht="13"/>
    <row r="165" ht="13"/>
    <row r="166" ht="13"/>
    <row r="167" ht="13"/>
    <row r="168" ht="13"/>
    <row r="169" ht="13"/>
    <row r="170" ht="13"/>
    <row r="171" ht="13"/>
    <row r="172" ht="13"/>
    <row r="173" ht="13"/>
    <row r="174" ht="13"/>
    <row r="175" ht="13"/>
    <row r="176" ht="13"/>
    <row r="177" ht="13"/>
    <row r="178" ht="13"/>
    <row r="179" ht="13"/>
    <row r="180" ht="13"/>
    <row r="181" ht="13"/>
    <row r="182" ht="13"/>
    <row r="183" ht="13"/>
    <row r="184" ht="13"/>
    <row r="185" ht="13"/>
    <row r="186" ht="13"/>
    <row r="187" ht="13"/>
    <row r="188" ht="13"/>
    <row r="189" ht="13"/>
    <row r="190" ht="13"/>
    <row r="191" ht="13"/>
    <row r="192" ht="13"/>
    <row r="193" ht="13"/>
    <row r="194" ht="13"/>
    <row r="195" ht="13"/>
    <row r="196" ht="13"/>
    <row r="197" ht="13"/>
    <row r="198" ht="13"/>
    <row r="199" ht="13"/>
    <row r="200" ht="13"/>
    <row r="201" ht="13"/>
    <row r="202" ht="13"/>
    <row r="203" ht="13"/>
    <row r="204" ht="13"/>
    <row r="205" ht="13"/>
    <row r="206" ht="13"/>
    <row r="207" ht="13"/>
    <row r="208" ht="13"/>
    <row r="209" ht="13"/>
    <row r="210" ht="13"/>
    <row r="211" ht="13"/>
    <row r="212" ht="13"/>
    <row r="213" ht="13"/>
    <row r="214" ht="13"/>
    <row r="215" ht="13"/>
    <row r="216" ht="13"/>
    <row r="217" ht="13"/>
    <row r="218" ht="13"/>
  </sheetData>
  <sheetProtection sheet="1" selectLockedCells="1"/>
  <mergeCells count="6">
    <mergeCell ref="B5:F5"/>
    <mergeCell ref="B4:F4"/>
    <mergeCell ref="H5:I5"/>
    <mergeCell ref="H4:I4"/>
    <mergeCell ref="L4:P4"/>
    <mergeCell ref="L5:P5"/>
  </mergeCells>
  <phoneticPr fontId="1" type="noConversion"/>
  <conditionalFormatting sqref="I8:J48">
    <cfRule type="expression" dxfId="11" priority="30" stopIfTrue="1">
      <formula>H8="Velg tiltak"</formula>
    </cfRule>
    <cfRule type="expression" dxfId="10" priority="31" stopIfTrue="1">
      <formula>H8="Gjenvunnet"</formula>
    </cfRule>
    <cfRule type="expression" dxfId="9" priority="32" stopIfTrue="1">
      <formula>H8="Nytt"</formula>
    </cfRule>
    <cfRule type="expression" dxfId="8" priority="33">
      <formula>H8="Overskudd"</formula>
    </cfRule>
    <cfRule type="expression" dxfId="7" priority="34">
      <formula>H8="Bevart"</formula>
    </cfRule>
    <cfRule type="expression" dxfId="6" priority="35" stopIfTrue="1">
      <formula>H8="Ombruk"</formula>
    </cfRule>
  </conditionalFormatting>
  <conditionalFormatting sqref="L8:P48">
    <cfRule type="expression" dxfId="5" priority="81" stopIfTrue="1">
      <formula>I8="Velg tiltak"</formula>
    </cfRule>
    <cfRule type="expression" dxfId="4" priority="82" stopIfTrue="1">
      <formula>I8="Gjenvunnet"</formula>
    </cfRule>
    <cfRule type="expression" dxfId="3" priority="83" stopIfTrue="1">
      <formula>I8="Nytt"</formula>
    </cfRule>
    <cfRule type="expression" dxfId="2" priority="84">
      <formula>I8="Overskudd"</formula>
    </cfRule>
    <cfRule type="expression" dxfId="1" priority="85">
      <formula>I8="Bevart"</formula>
    </cfRule>
    <cfRule type="expression" dxfId="0" priority="86" stopIfTrue="1">
      <formula>I8="Ombruk"</formula>
    </cfRule>
  </conditionalFormatting>
  <pageMargins left="0.7" right="0.7" top="0.75" bottom="0.75" header="0.3" footer="0.3"/>
  <pageSetup paperSize="9" orientation="landscape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33C004-7DCF-4A44-B555-DBB42D028731}">
          <x14:formula1>
            <xm:f>Lister!$B$13:$B$17</xm:f>
          </x14:formula1>
          <xm:sqref>H8:H48</xm:sqref>
        </x14:dataValidation>
        <x14:dataValidation type="list" allowBlank="1" showInputMessage="1" showErrorMessage="1" xr:uid="{B8CA4D76-8558-9C4C-A92F-8BFC80CA8FE7}">
          <x14:formula1>
            <xm:f>Lister!$J$6:$J$15</xm:f>
          </x14:formula1>
          <xm:sqref>C8:C48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A554-E3D2-964A-BAFD-56D0AD3F057E}">
  <sheetPr>
    <outlinePr summaryBelow="0" summaryRight="0"/>
  </sheetPr>
  <dimension ref="A3:J903"/>
  <sheetViews>
    <sheetView zoomScaleNormal="100" workbookViewId="0">
      <selection activeCell="J46" sqref="J46"/>
    </sheetView>
  </sheetViews>
  <sheetFormatPr baseColWidth="10" defaultColWidth="12.6640625" defaultRowHeight="16" customHeight="1"/>
  <cols>
    <col min="1" max="1" width="6" style="91" customWidth="1"/>
    <col min="2" max="2" width="14.83203125" style="91" customWidth="1"/>
    <col min="3" max="3" width="3.83203125" style="91" customWidth="1"/>
    <col min="4" max="4" width="18.5" style="91" customWidth="1"/>
    <col min="5" max="5" width="3.83203125" style="91" customWidth="1"/>
    <col min="6" max="6" width="18" style="91" customWidth="1"/>
    <col min="7" max="7" width="3.83203125" style="91" customWidth="1"/>
    <col min="8" max="8" width="30.5" style="91" customWidth="1"/>
    <col min="9" max="9" width="3.83203125" style="91" customWidth="1"/>
    <col min="10" max="10" width="38.1640625" style="91" customWidth="1"/>
    <col min="11" max="11" width="5.1640625" style="91" customWidth="1"/>
    <col min="12" max="12" width="31.33203125" style="91" customWidth="1"/>
    <col min="13" max="13" width="23.33203125" style="91" customWidth="1"/>
    <col min="14" max="16384" width="12.6640625" style="91"/>
  </cols>
  <sheetData>
    <row r="3" spans="1:10" ht="34" customHeight="1">
      <c r="B3" s="197" t="s">
        <v>128</v>
      </c>
      <c r="C3" s="198"/>
      <c r="D3" s="198"/>
      <c r="E3" s="199"/>
      <c r="F3" s="199"/>
      <c r="G3" s="199"/>
      <c r="H3" s="200"/>
    </row>
    <row r="4" spans="1:10" ht="16" customHeight="1">
      <c r="A4" s="90"/>
      <c r="B4" s="90"/>
    </row>
    <row r="5" spans="1:10" ht="16" customHeight="1">
      <c r="A5" s="92"/>
      <c r="B5" s="92"/>
      <c r="C5" s="93"/>
      <c r="D5" s="93"/>
      <c r="E5" s="93"/>
    </row>
    <row r="6" spans="1:10" ht="16" customHeight="1">
      <c r="A6" s="92"/>
      <c r="B6" s="209" t="s">
        <v>118</v>
      </c>
      <c r="C6" s="93"/>
      <c r="D6" s="209" t="s">
        <v>118</v>
      </c>
      <c r="E6" s="93"/>
      <c r="F6" s="204" t="s">
        <v>117</v>
      </c>
      <c r="H6" s="204" t="s">
        <v>116</v>
      </c>
      <c r="J6" s="201" t="s">
        <v>116</v>
      </c>
    </row>
    <row r="7" spans="1:10" ht="16" customHeight="1">
      <c r="A7" s="94"/>
      <c r="B7" s="210" t="s">
        <v>45</v>
      </c>
      <c r="C7" s="93"/>
      <c r="D7" s="210" t="s">
        <v>59</v>
      </c>
      <c r="E7" s="93"/>
      <c r="F7" s="207" t="s">
        <v>129</v>
      </c>
      <c r="G7" s="92"/>
      <c r="H7" s="205" t="s">
        <v>130</v>
      </c>
      <c r="J7" s="202" t="s">
        <v>131</v>
      </c>
    </row>
    <row r="8" spans="1:10" ht="16" customHeight="1">
      <c r="A8" s="94"/>
      <c r="B8" s="210" t="s">
        <v>50</v>
      </c>
      <c r="C8" s="93"/>
      <c r="D8" s="210" t="s">
        <v>99</v>
      </c>
      <c r="E8" s="93"/>
      <c r="F8" s="207" t="s">
        <v>132</v>
      </c>
      <c r="G8" s="92"/>
      <c r="H8" s="205" t="s">
        <v>133</v>
      </c>
      <c r="J8" s="202" t="s">
        <v>134</v>
      </c>
    </row>
    <row r="9" spans="1:10" ht="16" customHeight="1">
      <c r="A9" s="94"/>
      <c r="B9" s="210" t="s">
        <v>49</v>
      </c>
      <c r="C9" s="93"/>
      <c r="D9" s="211"/>
      <c r="E9" s="93"/>
      <c r="F9" s="207" t="s">
        <v>98</v>
      </c>
      <c r="G9" s="92"/>
      <c r="H9" s="205" t="s">
        <v>95</v>
      </c>
      <c r="J9" s="202" t="s">
        <v>135</v>
      </c>
    </row>
    <row r="10" spans="1:10" ht="16" customHeight="1">
      <c r="A10" s="94"/>
      <c r="B10" s="210" t="s">
        <v>51</v>
      </c>
      <c r="C10" s="93"/>
      <c r="D10" s="93"/>
      <c r="E10" s="93"/>
      <c r="F10" s="207" t="s">
        <v>136</v>
      </c>
      <c r="G10" s="92"/>
      <c r="H10" s="205" t="s">
        <v>137</v>
      </c>
      <c r="J10" s="202" t="s">
        <v>138</v>
      </c>
    </row>
    <row r="11" spans="1:10" ht="16" customHeight="1">
      <c r="A11" s="94"/>
      <c r="B11" s="211" t="s">
        <v>52</v>
      </c>
      <c r="C11" s="93"/>
      <c r="D11" s="209" t="s">
        <v>119</v>
      </c>
      <c r="E11" s="93"/>
      <c r="F11" s="207" t="s">
        <v>139</v>
      </c>
      <c r="G11" s="92"/>
      <c r="H11" s="205" t="s">
        <v>140</v>
      </c>
      <c r="J11" s="202" t="s">
        <v>141</v>
      </c>
    </row>
    <row r="12" spans="1:10" ht="16" customHeight="1">
      <c r="A12" s="94"/>
      <c r="C12" s="93"/>
      <c r="D12" s="210" t="s">
        <v>100</v>
      </c>
      <c r="E12" s="93"/>
      <c r="F12" s="207" t="s">
        <v>142</v>
      </c>
      <c r="G12" s="92"/>
      <c r="H12" s="205" t="s">
        <v>111</v>
      </c>
      <c r="J12" s="202" t="s">
        <v>143</v>
      </c>
    </row>
    <row r="13" spans="1:10" ht="16" customHeight="1">
      <c r="A13" s="94"/>
      <c r="B13" s="209" t="s">
        <v>118</v>
      </c>
      <c r="C13" s="93"/>
      <c r="D13" s="210" t="s">
        <v>144</v>
      </c>
      <c r="E13" s="93"/>
      <c r="F13" s="207" t="s">
        <v>145</v>
      </c>
      <c r="G13" s="92"/>
      <c r="H13" s="205" t="s">
        <v>146</v>
      </c>
      <c r="J13" s="202" t="s">
        <v>126</v>
      </c>
    </row>
    <row r="14" spans="1:10" ht="16" customHeight="1">
      <c r="A14" s="94"/>
      <c r="B14" s="210" t="s">
        <v>45</v>
      </c>
      <c r="C14" s="93"/>
      <c r="D14" s="211"/>
      <c r="E14" s="93"/>
      <c r="F14" s="207" t="s">
        <v>147</v>
      </c>
      <c r="G14" s="92"/>
      <c r="H14" s="205" t="s">
        <v>148</v>
      </c>
      <c r="J14" s="202" t="s">
        <v>149</v>
      </c>
    </row>
    <row r="15" spans="1:10" ht="16" customHeight="1">
      <c r="A15" s="94"/>
      <c r="B15" s="210" t="s">
        <v>50</v>
      </c>
      <c r="C15" s="93"/>
      <c r="D15" s="95"/>
      <c r="E15" s="93"/>
      <c r="F15" s="207" t="s">
        <v>114</v>
      </c>
      <c r="G15" s="92"/>
      <c r="H15" s="205" t="s">
        <v>101</v>
      </c>
      <c r="J15" s="203" t="s">
        <v>150</v>
      </c>
    </row>
    <row r="16" spans="1:10" ht="16" customHeight="1">
      <c r="A16" s="94"/>
      <c r="B16" s="210" t="s">
        <v>51</v>
      </c>
      <c r="D16" s="95"/>
      <c r="E16" s="95"/>
      <c r="F16" s="207" t="s">
        <v>151</v>
      </c>
      <c r="G16" s="92"/>
      <c r="H16" s="205" t="s">
        <v>152</v>
      </c>
    </row>
    <row r="17" spans="1:8" ht="16" customHeight="1">
      <c r="A17" s="94"/>
      <c r="B17" s="211" t="s">
        <v>52</v>
      </c>
      <c r="C17" s="92"/>
      <c r="F17" s="207" t="s">
        <v>153</v>
      </c>
      <c r="G17" s="92"/>
      <c r="H17" s="205" t="s">
        <v>154</v>
      </c>
    </row>
    <row r="18" spans="1:8" ht="16" customHeight="1">
      <c r="A18" s="94"/>
      <c r="B18" s="94"/>
      <c r="C18" s="92"/>
      <c r="D18" s="209" t="s">
        <v>119</v>
      </c>
      <c r="F18" s="207" t="s">
        <v>155</v>
      </c>
      <c r="G18" s="92"/>
      <c r="H18" s="205" t="s">
        <v>156</v>
      </c>
    </row>
    <row r="19" spans="1:8" ht="16" customHeight="1">
      <c r="A19" s="94"/>
      <c r="B19" s="94"/>
      <c r="C19" s="92"/>
      <c r="D19" s="210">
        <v>0.1</v>
      </c>
      <c r="F19" s="207" t="s">
        <v>157</v>
      </c>
      <c r="G19" s="92"/>
      <c r="H19" s="205" t="s">
        <v>158</v>
      </c>
    </row>
    <row r="20" spans="1:8" ht="16" customHeight="1">
      <c r="A20" s="94"/>
      <c r="B20" s="94"/>
      <c r="C20" s="92"/>
      <c r="D20" s="210">
        <v>0.2</v>
      </c>
      <c r="F20" s="207" t="s">
        <v>159</v>
      </c>
      <c r="G20" s="92"/>
      <c r="H20" s="205" t="s">
        <v>160</v>
      </c>
    </row>
    <row r="21" spans="1:8" ht="16" customHeight="1">
      <c r="A21" s="94"/>
      <c r="B21" s="94"/>
      <c r="C21" s="92"/>
      <c r="D21" s="210">
        <v>0.3</v>
      </c>
      <c r="F21" s="207" t="s">
        <v>161</v>
      </c>
      <c r="G21" s="92"/>
      <c r="H21" s="205" t="s">
        <v>162</v>
      </c>
    </row>
    <row r="22" spans="1:8" ht="16" customHeight="1">
      <c r="A22" s="92"/>
      <c r="B22" s="94"/>
      <c r="C22" s="92"/>
      <c r="D22" s="210">
        <v>0.4</v>
      </c>
      <c r="F22" s="207" t="s">
        <v>163</v>
      </c>
      <c r="G22" s="92"/>
      <c r="H22" s="205" t="s">
        <v>164</v>
      </c>
    </row>
    <row r="23" spans="1:8" ht="16" customHeight="1">
      <c r="A23" s="94"/>
      <c r="B23" s="92"/>
      <c r="C23" s="92"/>
      <c r="D23" s="210">
        <v>0.5</v>
      </c>
      <c r="F23" s="207" t="s">
        <v>165</v>
      </c>
      <c r="G23" s="92"/>
      <c r="H23" s="205" t="s">
        <v>106</v>
      </c>
    </row>
    <row r="24" spans="1:8" ht="16" customHeight="1">
      <c r="A24" s="94"/>
      <c r="B24" s="92"/>
      <c r="C24" s="92"/>
      <c r="D24" s="210">
        <v>0.6</v>
      </c>
      <c r="F24" s="207" t="s">
        <v>166</v>
      </c>
      <c r="G24" s="92"/>
      <c r="H24" s="205" t="s">
        <v>167</v>
      </c>
    </row>
    <row r="25" spans="1:8" ht="16" customHeight="1">
      <c r="A25" s="94"/>
      <c r="B25" s="94"/>
      <c r="C25" s="92"/>
      <c r="D25" s="210">
        <v>0.7</v>
      </c>
      <c r="F25" s="207" t="s">
        <v>168</v>
      </c>
      <c r="G25" s="92"/>
      <c r="H25" s="205" t="s">
        <v>169</v>
      </c>
    </row>
    <row r="26" spans="1:8" ht="16" customHeight="1">
      <c r="A26" s="94"/>
      <c r="B26" s="94"/>
      <c r="C26" s="92"/>
      <c r="D26" s="210">
        <v>0.8</v>
      </c>
      <c r="F26" s="207" t="s">
        <v>170</v>
      </c>
      <c r="G26" s="92"/>
      <c r="H26" s="205" t="s">
        <v>171</v>
      </c>
    </row>
    <row r="27" spans="1:8" ht="16" customHeight="1">
      <c r="A27" s="94"/>
      <c r="B27" s="94"/>
      <c r="C27" s="92"/>
      <c r="D27" s="210">
        <v>0.9</v>
      </c>
      <c r="F27" s="207" t="s">
        <v>172</v>
      </c>
      <c r="G27" s="92"/>
      <c r="H27" s="205" t="s">
        <v>173</v>
      </c>
    </row>
    <row r="28" spans="1:8" ht="16" customHeight="1">
      <c r="A28" s="94"/>
      <c r="B28" s="94"/>
      <c r="C28" s="92"/>
      <c r="D28" s="210">
        <v>1</v>
      </c>
      <c r="F28" s="207" t="s">
        <v>174</v>
      </c>
      <c r="G28" s="92"/>
      <c r="H28" s="205" t="s">
        <v>175</v>
      </c>
    </row>
    <row r="29" spans="1:8" ht="16" customHeight="1">
      <c r="A29" s="94"/>
      <c r="B29" s="94"/>
      <c r="C29" s="92"/>
      <c r="D29" s="211" t="s">
        <v>63</v>
      </c>
      <c r="F29" s="205" t="s">
        <v>104</v>
      </c>
      <c r="H29" s="205" t="s">
        <v>176</v>
      </c>
    </row>
    <row r="30" spans="1:8" ht="16" customHeight="1">
      <c r="A30" s="94"/>
      <c r="B30" s="94"/>
      <c r="C30" s="92"/>
      <c r="F30" s="205" t="s">
        <v>177</v>
      </c>
      <c r="H30" s="205" t="s">
        <v>178</v>
      </c>
    </row>
    <row r="31" spans="1:8" ht="16" customHeight="1">
      <c r="A31" s="94"/>
      <c r="B31" s="94"/>
      <c r="C31" s="92"/>
      <c r="F31" s="207" t="s">
        <v>179</v>
      </c>
      <c r="G31" s="92"/>
      <c r="H31" s="205" t="s">
        <v>180</v>
      </c>
    </row>
    <row r="32" spans="1:8" ht="16" customHeight="1">
      <c r="A32" s="94"/>
      <c r="B32" s="92"/>
      <c r="C32" s="92"/>
      <c r="F32" s="207" t="s">
        <v>181</v>
      </c>
      <c r="G32" s="92"/>
      <c r="H32" s="205" t="s">
        <v>182</v>
      </c>
    </row>
    <row r="33" spans="1:8" ht="16" customHeight="1">
      <c r="A33" s="94"/>
      <c r="B33" s="92"/>
      <c r="C33" s="92"/>
      <c r="F33" s="207" t="s">
        <v>183</v>
      </c>
      <c r="G33" s="92"/>
      <c r="H33" s="205" t="s">
        <v>184</v>
      </c>
    </row>
    <row r="34" spans="1:8" ht="16" customHeight="1">
      <c r="A34" s="94"/>
      <c r="B34" s="92"/>
      <c r="C34" s="92"/>
      <c r="F34" s="207" t="s">
        <v>185</v>
      </c>
      <c r="G34" s="92"/>
      <c r="H34" s="205" t="s">
        <v>186</v>
      </c>
    </row>
    <row r="35" spans="1:8" ht="16" customHeight="1">
      <c r="A35" s="94"/>
      <c r="B35" s="94"/>
      <c r="C35" s="92"/>
      <c r="F35" s="207" t="s">
        <v>109</v>
      </c>
      <c r="G35" s="92"/>
      <c r="H35" s="206" t="s">
        <v>187</v>
      </c>
    </row>
    <row r="36" spans="1:8" ht="16" customHeight="1">
      <c r="A36" s="94"/>
      <c r="B36" s="92"/>
      <c r="C36" s="92"/>
      <c r="F36" s="208" t="s">
        <v>188</v>
      </c>
      <c r="G36" s="92"/>
    </row>
    <row r="37" spans="1:8" ht="16" customHeight="1">
      <c r="A37" s="94"/>
      <c r="B37" s="92"/>
      <c r="C37" s="92"/>
    </row>
    <row r="38" spans="1:8" ht="16" customHeight="1">
      <c r="A38" s="94"/>
      <c r="B38" s="92"/>
      <c r="C38" s="92"/>
    </row>
    <row r="39" spans="1:8" ht="16" customHeight="1">
      <c r="A39" s="94"/>
      <c r="B39" s="94"/>
      <c r="C39" s="92"/>
    </row>
    <row r="40" spans="1:8" ht="16" customHeight="1">
      <c r="A40" s="94"/>
      <c r="B40" s="94"/>
      <c r="C40" s="92"/>
      <c r="D40" s="92"/>
      <c r="E40" s="92"/>
    </row>
    <row r="41" spans="1:8" ht="16" customHeight="1">
      <c r="A41" s="94"/>
      <c r="B41" s="92"/>
      <c r="C41" s="92"/>
      <c r="D41" s="92"/>
      <c r="E41" s="92"/>
    </row>
    <row r="42" spans="1:8" ht="16" customHeight="1">
      <c r="A42" s="94"/>
      <c r="B42" s="92"/>
      <c r="C42" s="92"/>
      <c r="D42" s="92"/>
      <c r="E42" s="92"/>
    </row>
    <row r="43" spans="1:8" ht="16" customHeight="1">
      <c r="A43" s="94"/>
      <c r="B43" s="92"/>
      <c r="C43" s="92"/>
      <c r="D43" s="92"/>
      <c r="E43" s="92"/>
    </row>
    <row r="44" spans="1:8" ht="16" customHeight="1">
      <c r="A44" s="94"/>
      <c r="B44" s="94"/>
      <c r="C44" s="92"/>
      <c r="D44" s="92"/>
      <c r="E44" s="92"/>
    </row>
    <row r="45" spans="1:8" ht="16" customHeight="1">
      <c r="A45" s="94"/>
      <c r="B45" s="94"/>
      <c r="C45" s="92"/>
      <c r="D45" s="92"/>
      <c r="E45" s="92"/>
    </row>
    <row r="46" spans="1:8" ht="16" customHeight="1">
      <c r="A46" s="94"/>
      <c r="B46" s="94"/>
      <c r="C46" s="92"/>
      <c r="D46" s="92"/>
      <c r="E46" s="92"/>
    </row>
    <row r="47" spans="1:8" ht="16" customHeight="1">
      <c r="A47" s="94"/>
      <c r="B47" s="92"/>
      <c r="C47" s="92"/>
      <c r="D47" s="92"/>
      <c r="E47" s="92"/>
    </row>
    <row r="48" spans="1:8" ht="16" customHeight="1">
      <c r="A48" s="94"/>
      <c r="B48" s="94"/>
      <c r="C48" s="92"/>
      <c r="D48" s="92"/>
      <c r="E48" s="92"/>
    </row>
    <row r="49" spans="1:5" ht="16" customHeight="1">
      <c r="A49" s="94"/>
      <c r="B49" s="94"/>
      <c r="C49" s="92"/>
      <c r="D49" s="92"/>
      <c r="E49" s="92"/>
    </row>
    <row r="50" spans="1:5" ht="16" customHeight="1">
      <c r="A50" s="94"/>
      <c r="B50" s="94"/>
      <c r="C50" s="92"/>
      <c r="D50" s="92"/>
      <c r="E50" s="92"/>
    </row>
    <row r="51" spans="1:5" ht="16" customHeight="1">
      <c r="A51" s="94"/>
      <c r="B51" s="94"/>
      <c r="C51" s="92"/>
      <c r="D51" s="92"/>
      <c r="E51" s="92"/>
    </row>
    <row r="52" spans="1:5" ht="16" customHeight="1">
      <c r="A52" s="94"/>
      <c r="B52" s="94"/>
      <c r="C52" s="92"/>
      <c r="D52" s="92"/>
      <c r="E52" s="92"/>
    </row>
    <row r="53" spans="1:5" ht="16" customHeight="1">
      <c r="A53" s="94"/>
      <c r="B53" s="94"/>
      <c r="C53" s="92"/>
      <c r="D53" s="92"/>
      <c r="E53" s="92"/>
    </row>
    <row r="54" spans="1:5" ht="16" customHeight="1">
      <c r="A54" s="92"/>
      <c r="B54" s="94"/>
      <c r="C54" s="92"/>
      <c r="D54" s="92"/>
      <c r="E54" s="92"/>
    </row>
    <row r="55" spans="1:5" ht="16" customHeight="1">
      <c r="A55" s="94"/>
      <c r="B55" s="94"/>
      <c r="C55" s="92"/>
      <c r="D55" s="92"/>
      <c r="E55" s="92"/>
    </row>
    <row r="56" spans="1:5" ht="16" customHeight="1">
      <c r="A56" s="94"/>
      <c r="B56" s="94"/>
      <c r="C56" s="92"/>
      <c r="D56" s="92"/>
      <c r="E56" s="92"/>
    </row>
    <row r="57" spans="1:5" ht="16" customHeight="1">
      <c r="A57" s="94"/>
      <c r="B57" s="94"/>
      <c r="C57" s="92"/>
      <c r="D57" s="92"/>
      <c r="E57" s="92"/>
    </row>
    <row r="58" spans="1:5" ht="16" customHeight="1">
      <c r="A58" s="94"/>
      <c r="B58" s="94"/>
      <c r="C58" s="92"/>
      <c r="D58" s="92"/>
      <c r="E58" s="92"/>
    </row>
    <row r="59" spans="1:5" ht="16" customHeight="1">
      <c r="A59" s="94"/>
      <c r="B59" s="94"/>
      <c r="C59" s="92"/>
      <c r="D59" s="92"/>
      <c r="E59" s="92"/>
    </row>
    <row r="60" spans="1:5" ht="16" customHeight="1">
      <c r="A60" s="94"/>
      <c r="B60" s="94"/>
      <c r="C60" s="92"/>
      <c r="D60" s="92"/>
      <c r="E60" s="92"/>
    </row>
    <row r="61" spans="1:5" ht="16" customHeight="1">
      <c r="A61" s="94"/>
      <c r="B61" s="94"/>
      <c r="C61" s="92"/>
      <c r="D61" s="92"/>
      <c r="E61" s="92"/>
    </row>
    <row r="62" spans="1:5" ht="16" customHeight="1">
      <c r="A62" s="94"/>
      <c r="B62" s="94"/>
      <c r="C62" s="92"/>
      <c r="D62" s="92"/>
      <c r="E62" s="92"/>
    </row>
    <row r="63" spans="1:5" ht="16" customHeight="1">
      <c r="A63" s="94"/>
      <c r="B63" s="94"/>
      <c r="C63" s="92"/>
      <c r="D63" s="92"/>
      <c r="E63" s="92"/>
    </row>
    <row r="64" spans="1:5" ht="16" customHeight="1">
      <c r="A64" s="94"/>
      <c r="B64" s="94"/>
      <c r="C64" s="92"/>
      <c r="D64" s="92"/>
      <c r="E64" s="92"/>
    </row>
    <row r="65" spans="1:5" ht="16" customHeight="1">
      <c r="A65" s="94"/>
      <c r="B65" s="94"/>
      <c r="C65" s="92"/>
      <c r="D65" s="92"/>
      <c r="E65" s="92"/>
    </row>
    <row r="66" spans="1:5" ht="16" customHeight="1">
      <c r="A66" s="94"/>
      <c r="B66" s="94"/>
      <c r="C66" s="92"/>
      <c r="D66" s="92"/>
      <c r="E66" s="92"/>
    </row>
    <row r="67" spans="1:5" ht="16" customHeight="1">
      <c r="A67" s="92"/>
      <c r="B67" s="94"/>
      <c r="C67" s="92"/>
      <c r="D67" s="92"/>
      <c r="E67" s="92"/>
    </row>
    <row r="68" spans="1:5" ht="16" customHeight="1">
      <c r="A68" s="92"/>
      <c r="B68" s="94"/>
      <c r="C68" s="92"/>
      <c r="D68" s="92"/>
      <c r="E68" s="92"/>
    </row>
    <row r="69" spans="1:5" ht="16" customHeight="1">
      <c r="A69" s="94"/>
      <c r="B69" s="94"/>
      <c r="C69" s="92"/>
      <c r="D69" s="92"/>
      <c r="E69" s="92"/>
    </row>
    <row r="70" spans="1:5" ht="16" customHeight="1">
      <c r="A70" s="94"/>
      <c r="B70" s="94"/>
      <c r="C70" s="92"/>
      <c r="D70" s="92"/>
      <c r="E70" s="92"/>
    </row>
    <row r="71" spans="1:5" ht="16" customHeight="1">
      <c r="A71" s="94"/>
      <c r="B71" s="94"/>
      <c r="C71" s="92"/>
      <c r="D71" s="92"/>
      <c r="E71" s="92"/>
    </row>
    <row r="72" spans="1:5" ht="16" customHeight="1">
      <c r="A72" s="94"/>
      <c r="B72" s="94"/>
      <c r="C72" s="92"/>
      <c r="D72" s="92"/>
      <c r="E72" s="92"/>
    </row>
    <row r="73" spans="1:5" ht="16" customHeight="1">
      <c r="A73" s="94"/>
      <c r="B73" s="94"/>
      <c r="C73" s="92"/>
      <c r="D73" s="92"/>
      <c r="E73" s="92"/>
    </row>
    <row r="74" spans="1:5" ht="16" customHeight="1">
      <c r="A74" s="94"/>
      <c r="B74" s="94"/>
      <c r="C74" s="92"/>
      <c r="D74" s="92"/>
      <c r="E74" s="92"/>
    </row>
    <row r="75" spans="1:5" ht="16" customHeight="1">
      <c r="A75" s="94"/>
      <c r="B75" s="94"/>
      <c r="C75" s="92"/>
      <c r="D75" s="92"/>
      <c r="E75" s="92"/>
    </row>
    <row r="76" spans="1:5" ht="16" customHeight="1">
      <c r="A76" s="94"/>
      <c r="B76" s="94"/>
      <c r="C76" s="92"/>
      <c r="D76" s="92"/>
      <c r="E76" s="92"/>
    </row>
    <row r="77" spans="1:5" ht="16" customHeight="1">
      <c r="A77" s="94"/>
      <c r="B77" s="94"/>
      <c r="C77" s="92"/>
      <c r="D77" s="92"/>
      <c r="E77" s="92"/>
    </row>
    <row r="78" spans="1:5" ht="16" customHeight="1">
      <c r="A78" s="94"/>
      <c r="B78" s="94"/>
      <c r="C78" s="92"/>
      <c r="D78" s="92"/>
      <c r="E78" s="92"/>
    </row>
    <row r="79" spans="1:5" ht="16" customHeight="1">
      <c r="A79" s="94"/>
      <c r="B79" s="94"/>
      <c r="C79" s="92"/>
      <c r="D79" s="92"/>
      <c r="E79" s="92"/>
    </row>
    <row r="80" spans="1:5" ht="16" customHeight="1">
      <c r="A80" s="94"/>
      <c r="B80" s="94"/>
      <c r="C80" s="92"/>
      <c r="D80" s="92"/>
      <c r="E80" s="92"/>
    </row>
    <row r="81" spans="1:5" ht="16" customHeight="1">
      <c r="A81" s="92"/>
      <c r="B81" s="94"/>
      <c r="C81" s="92"/>
      <c r="D81" s="92"/>
      <c r="E81" s="92"/>
    </row>
    <row r="82" spans="1:5" ht="16" customHeight="1">
      <c r="A82" s="94"/>
      <c r="B82" s="94"/>
      <c r="C82" s="92"/>
      <c r="D82" s="92"/>
      <c r="E82" s="92"/>
    </row>
    <row r="83" spans="1:5" ht="16" customHeight="1">
      <c r="A83" s="94"/>
      <c r="B83" s="94"/>
      <c r="C83" s="92"/>
      <c r="D83" s="92"/>
      <c r="E83" s="92"/>
    </row>
    <row r="84" spans="1:5" ht="16" customHeight="1">
      <c r="A84" s="94"/>
      <c r="B84" s="94"/>
      <c r="C84" s="92"/>
      <c r="D84" s="92"/>
      <c r="E84" s="92"/>
    </row>
    <row r="85" spans="1:5" ht="16" customHeight="1">
      <c r="A85" s="94"/>
      <c r="B85" s="94"/>
      <c r="C85" s="92"/>
      <c r="D85" s="92"/>
      <c r="E85" s="92"/>
    </row>
    <row r="86" spans="1:5" ht="16" customHeight="1">
      <c r="A86" s="94"/>
      <c r="B86" s="94"/>
      <c r="C86" s="92"/>
      <c r="D86" s="92"/>
      <c r="E86" s="92"/>
    </row>
    <row r="87" spans="1:5" ht="16" customHeight="1">
      <c r="A87" s="94"/>
      <c r="B87" s="94"/>
      <c r="C87" s="92"/>
      <c r="D87" s="92"/>
      <c r="E87" s="92"/>
    </row>
    <row r="88" spans="1:5" ht="16" customHeight="1">
      <c r="A88" s="94"/>
      <c r="B88" s="94"/>
      <c r="C88" s="92"/>
      <c r="D88" s="92"/>
      <c r="E88" s="92"/>
    </row>
    <row r="89" spans="1:5" ht="16" customHeight="1">
      <c r="A89" s="94"/>
      <c r="B89" s="94"/>
      <c r="C89" s="92"/>
      <c r="D89" s="92"/>
      <c r="E89" s="92"/>
    </row>
    <row r="90" spans="1:5" ht="16" customHeight="1">
      <c r="A90" s="94"/>
      <c r="B90" s="92"/>
      <c r="C90" s="92"/>
      <c r="D90" s="92"/>
      <c r="E90" s="92"/>
    </row>
    <row r="91" spans="1:5" ht="16" customHeight="1">
      <c r="A91" s="94"/>
      <c r="B91" s="92"/>
      <c r="C91" s="92"/>
      <c r="D91" s="92"/>
      <c r="E91" s="92"/>
    </row>
    <row r="92" spans="1:5" ht="16" customHeight="1">
      <c r="A92" s="94"/>
      <c r="B92" s="94"/>
      <c r="C92" s="92"/>
      <c r="D92" s="92"/>
      <c r="E92" s="92"/>
    </row>
    <row r="93" spans="1:5" ht="16" customHeight="1">
      <c r="A93" s="94"/>
      <c r="B93" s="94"/>
      <c r="C93" s="92"/>
      <c r="D93" s="92"/>
      <c r="E93" s="92"/>
    </row>
    <row r="94" spans="1:5" ht="16" customHeight="1">
      <c r="A94" s="94"/>
      <c r="B94" s="94"/>
      <c r="C94" s="92"/>
      <c r="D94" s="92"/>
      <c r="E94" s="92"/>
    </row>
    <row r="95" spans="1:5" ht="16" customHeight="1">
      <c r="A95" s="94"/>
      <c r="B95" s="94"/>
      <c r="C95" s="92"/>
      <c r="D95" s="92"/>
      <c r="E95" s="92"/>
    </row>
    <row r="96" spans="1:5" ht="16" customHeight="1">
      <c r="A96" s="94"/>
      <c r="B96" s="94"/>
      <c r="C96" s="92"/>
      <c r="D96" s="92"/>
      <c r="E96" s="92"/>
    </row>
    <row r="97" spans="1:5" ht="16" customHeight="1">
      <c r="A97" s="92"/>
      <c r="B97" s="94"/>
      <c r="C97" s="92"/>
      <c r="D97" s="92"/>
      <c r="E97" s="92"/>
    </row>
    <row r="98" spans="1:5" ht="16" customHeight="1">
      <c r="A98" s="92"/>
      <c r="B98" s="92"/>
      <c r="C98" s="92"/>
      <c r="D98" s="92"/>
      <c r="E98" s="92"/>
    </row>
    <row r="99" spans="1:5" ht="16" customHeight="1">
      <c r="A99" s="94"/>
      <c r="B99" s="94"/>
      <c r="C99" s="92"/>
      <c r="D99" s="92"/>
      <c r="E99" s="92"/>
    </row>
    <row r="100" spans="1:5" ht="16" customHeight="1">
      <c r="A100" s="94"/>
      <c r="B100" s="94"/>
      <c r="C100" s="92"/>
      <c r="D100" s="92"/>
      <c r="E100" s="92"/>
    </row>
    <row r="101" spans="1:5" ht="16" customHeight="1">
      <c r="A101" s="94"/>
      <c r="B101" s="94"/>
      <c r="C101" s="92"/>
      <c r="D101" s="92"/>
      <c r="E101" s="92"/>
    </row>
    <row r="102" spans="1:5" ht="16" customHeight="1">
      <c r="A102" s="94"/>
      <c r="B102" s="94"/>
      <c r="C102" s="92"/>
      <c r="D102" s="92"/>
      <c r="E102" s="92"/>
    </row>
    <row r="103" spans="1:5" ht="16" customHeight="1">
      <c r="A103" s="94"/>
      <c r="B103" s="94"/>
      <c r="C103" s="92"/>
      <c r="D103" s="92"/>
      <c r="E103" s="92"/>
    </row>
    <row r="104" spans="1:5" ht="16" customHeight="1">
      <c r="A104" s="94"/>
      <c r="B104" s="92"/>
      <c r="C104" s="92"/>
      <c r="D104" s="92"/>
      <c r="E104" s="92"/>
    </row>
    <row r="105" spans="1:5" ht="16" customHeight="1">
      <c r="A105" s="94"/>
      <c r="B105" s="94"/>
      <c r="C105" s="92"/>
      <c r="D105" s="92"/>
      <c r="E105" s="92"/>
    </row>
    <row r="106" spans="1:5" ht="16" customHeight="1">
      <c r="A106" s="94"/>
      <c r="B106" s="94"/>
      <c r="C106" s="92"/>
      <c r="D106" s="92"/>
      <c r="E106" s="92"/>
    </row>
    <row r="107" spans="1:5" ht="16" customHeight="1">
      <c r="A107" s="94"/>
      <c r="B107" s="94"/>
      <c r="C107" s="92"/>
      <c r="D107" s="92"/>
      <c r="E107" s="92"/>
    </row>
    <row r="108" spans="1:5" ht="16" customHeight="1">
      <c r="A108" s="94"/>
      <c r="B108" s="94"/>
      <c r="C108" s="92"/>
      <c r="D108" s="92"/>
      <c r="E108" s="92"/>
    </row>
    <row r="109" spans="1:5" ht="16" customHeight="1">
      <c r="A109" s="94"/>
      <c r="B109" s="94"/>
      <c r="C109" s="92"/>
      <c r="D109" s="92"/>
      <c r="E109" s="92"/>
    </row>
    <row r="110" spans="1:5" ht="16" customHeight="1">
      <c r="A110" s="94"/>
      <c r="B110" s="92"/>
      <c r="C110" s="92"/>
      <c r="D110" s="92"/>
      <c r="E110" s="92"/>
    </row>
    <row r="111" spans="1:5" ht="16" customHeight="1">
      <c r="A111" s="94"/>
      <c r="B111" s="94"/>
      <c r="C111" s="92"/>
      <c r="D111" s="92"/>
      <c r="E111" s="92"/>
    </row>
    <row r="112" spans="1:5" ht="16" customHeight="1">
      <c r="A112" s="94"/>
      <c r="B112" s="94"/>
      <c r="C112" s="92"/>
      <c r="D112" s="92"/>
      <c r="E112" s="92"/>
    </row>
    <row r="113" spans="1:5" ht="16" customHeight="1">
      <c r="A113" s="94"/>
      <c r="B113" s="94"/>
      <c r="C113" s="92"/>
      <c r="D113" s="92"/>
      <c r="E113" s="92"/>
    </row>
    <row r="114" spans="1:5" ht="16" customHeight="1">
      <c r="A114" s="94"/>
      <c r="B114" s="94"/>
      <c r="C114" s="92"/>
      <c r="D114" s="92"/>
      <c r="E114" s="92"/>
    </row>
    <row r="115" spans="1:5" ht="16" customHeight="1">
      <c r="A115" s="94"/>
      <c r="B115" s="94"/>
      <c r="C115" s="92"/>
      <c r="D115" s="92"/>
      <c r="E115" s="92"/>
    </row>
    <row r="116" spans="1:5" ht="16" customHeight="1">
      <c r="A116" s="94"/>
      <c r="B116" s="94"/>
      <c r="C116" s="92"/>
      <c r="D116" s="92"/>
      <c r="E116" s="92"/>
    </row>
    <row r="117" spans="1:5" ht="16" customHeight="1">
      <c r="A117" s="94"/>
      <c r="B117" s="94"/>
      <c r="C117" s="92"/>
      <c r="D117" s="92"/>
      <c r="E117" s="92"/>
    </row>
    <row r="118" spans="1:5" ht="16" customHeight="1">
      <c r="A118" s="94"/>
      <c r="B118" s="94"/>
      <c r="C118" s="92"/>
      <c r="D118" s="92"/>
      <c r="E118" s="92"/>
    </row>
    <row r="119" spans="1:5" ht="16" customHeight="1">
      <c r="A119" s="94"/>
      <c r="B119" s="94"/>
      <c r="C119" s="92"/>
      <c r="D119" s="92"/>
      <c r="E119" s="92"/>
    </row>
    <row r="120" spans="1:5" ht="16" customHeight="1">
      <c r="A120" s="94"/>
      <c r="B120" s="94"/>
      <c r="C120" s="92"/>
      <c r="D120" s="92"/>
      <c r="E120" s="92"/>
    </row>
    <row r="121" spans="1:5" ht="16" customHeight="1">
      <c r="A121" s="94"/>
      <c r="B121" s="94"/>
      <c r="C121" s="92"/>
      <c r="D121" s="92"/>
      <c r="E121" s="92"/>
    </row>
    <row r="122" spans="1:5" ht="16" customHeight="1">
      <c r="A122" s="94"/>
      <c r="B122" s="94"/>
      <c r="C122" s="92"/>
      <c r="D122" s="92"/>
      <c r="E122" s="92"/>
    </row>
    <row r="123" spans="1:5" ht="16" customHeight="1">
      <c r="A123" s="94"/>
      <c r="B123" s="92"/>
      <c r="C123" s="92"/>
      <c r="D123" s="92"/>
      <c r="E123" s="92"/>
    </row>
    <row r="124" spans="1:5" ht="16" customHeight="1">
      <c r="A124" s="94"/>
      <c r="B124" s="94"/>
      <c r="C124" s="92"/>
      <c r="D124" s="92"/>
      <c r="E124" s="92"/>
    </row>
    <row r="125" spans="1:5" ht="16" customHeight="1">
      <c r="A125" s="94"/>
      <c r="B125" s="92"/>
      <c r="C125" s="92"/>
      <c r="D125" s="92"/>
      <c r="E125" s="92"/>
    </row>
    <row r="126" spans="1:5" ht="16" customHeight="1">
      <c r="A126" s="94"/>
      <c r="B126" s="92"/>
      <c r="C126" s="92"/>
      <c r="D126" s="92"/>
      <c r="E126" s="92"/>
    </row>
    <row r="127" spans="1:5" ht="16" customHeight="1">
      <c r="A127" s="94"/>
      <c r="B127" s="92"/>
      <c r="C127" s="92"/>
      <c r="D127" s="92"/>
      <c r="E127" s="92"/>
    </row>
    <row r="128" spans="1:5" ht="16" customHeight="1">
      <c r="A128" s="94"/>
      <c r="B128" s="92"/>
      <c r="C128" s="92"/>
      <c r="D128" s="92"/>
      <c r="E128" s="92"/>
    </row>
    <row r="129" spans="1:5" ht="16" customHeight="1">
      <c r="A129" s="94"/>
      <c r="B129" s="92"/>
      <c r="C129" s="92"/>
      <c r="D129" s="92"/>
      <c r="E129" s="92"/>
    </row>
    <row r="130" spans="1:5" ht="16" customHeight="1">
      <c r="A130" s="94"/>
      <c r="B130" s="92"/>
      <c r="C130" s="92"/>
      <c r="D130" s="92"/>
      <c r="E130" s="92"/>
    </row>
    <row r="131" spans="1:5" ht="16" customHeight="1">
      <c r="A131" s="92"/>
      <c r="B131" s="92"/>
      <c r="C131" s="92"/>
      <c r="D131" s="92"/>
      <c r="E131" s="92"/>
    </row>
    <row r="132" spans="1:5" ht="16" customHeight="1">
      <c r="A132" s="92"/>
      <c r="B132" s="92"/>
      <c r="C132" s="92"/>
      <c r="D132" s="92"/>
      <c r="E132" s="92"/>
    </row>
    <row r="133" spans="1:5" ht="16" customHeight="1">
      <c r="A133" s="92"/>
      <c r="B133" s="94"/>
      <c r="C133" s="92"/>
      <c r="D133" s="92"/>
      <c r="E133" s="92"/>
    </row>
    <row r="134" spans="1:5" ht="16" customHeight="1">
      <c r="A134" s="94"/>
      <c r="B134" s="92"/>
      <c r="C134" s="92"/>
      <c r="D134" s="92"/>
      <c r="E134" s="92"/>
    </row>
    <row r="135" spans="1:5" ht="16" customHeight="1">
      <c r="A135" s="94"/>
      <c r="B135" s="92"/>
      <c r="C135" s="92"/>
      <c r="D135" s="92"/>
      <c r="E135" s="92"/>
    </row>
    <row r="136" spans="1:5" ht="16" customHeight="1">
      <c r="A136" s="94"/>
      <c r="B136" s="92"/>
      <c r="C136" s="92"/>
      <c r="D136" s="92"/>
      <c r="E136" s="92"/>
    </row>
    <row r="137" spans="1:5" ht="16" customHeight="1">
      <c r="A137" s="94"/>
      <c r="B137" s="92"/>
      <c r="C137" s="92"/>
      <c r="D137" s="92"/>
      <c r="E137" s="92"/>
    </row>
    <row r="138" spans="1:5" ht="16" customHeight="1">
      <c r="A138" s="94"/>
      <c r="B138" s="92"/>
      <c r="C138" s="92"/>
      <c r="D138" s="92"/>
      <c r="E138" s="92"/>
    </row>
    <row r="139" spans="1:5" ht="16" customHeight="1">
      <c r="A139" s="94"/>
      <c r="B139" s="94"/>
      <c r="C139" s="92"/>
      <c r="D139" s="92"/>
      <c r="E139" s="92"/>
    </row>
    <row r="140" spans="1:5" ht="16" customHeight="1">
      <c r="A140" s="94"/>
      <c r="B140" s="94"/>
      <c r="C140" s="92"/>
      <c r="D140" s="92"/>
      <c r="E140" s="92"/>
    </row>
    <row r="141" spans="1:5" ht="16" customHeight="1">
      <c r="A141" s="94"/>
      <c r="B141" s="94"/>
      <c r="C141" s="92"/>
      <c r="D141" s="92"/>
      <c r="E141" s="92"/>
    </row>
    <row r="142" spans="1:5" ht="16" customHeight="1">
      <c r="A142" s="94"/>
      <c r="B142" s="94"/>
      <c r="C142" s="92"/>
      <c r="D142" s="92"/>
      <c r="E142" s="92"/>
    </row>
    <row r="143" spans="1:5" ht="16" customHeight="1">
      <c r="A143" s="94"/>
      <c r="B143" s="94"/>
      <c r="C143" s="92"/>
      <c r="D143" s="92"/>
      <c r="E143" s="92"/>
    </row>
    <row r="144" spans="1:5" ht="16" customHeight="1">
      <c r="A144" s="94"/>
      <c r="B144" s="94"/>
      <c r="C144" s="92"/>
      <c r="D144" s="92"/>
      <c r="E144" s="92"/>
    </row>
    <row r="145" spans="1:5" ht="16" customHeight="1">
      <c r="A145" s="94"/>
      <c r="B145" s="94"/>
      <c r="C145" s="92"/>
      <c r="D145" s="92"/>
      <c r="E145" s="92"/>
    </row>
    <row r="146" spans="1:5" ht="16" customHeight="1">
      <c r="A146" s="94"/>
      <c r="B146" s="94"/>
      <c r="C146" s="92"/>
      <c r="D146" s="92"/>
      <c r="E146" s="92"/>
    </row>
    <row r="147" spans="1:5" ht="16" customHeight="1">
      <c r="A147" s="94"/>
      <c r="B147" s="94"/>
      <c r="C147" s="92"/>
      <c r="D147" s="92"/>
      <c r="E147" s="92"/>
    </row>
    <row r="148" spans="1:5" ht="16" customHeight="1">
      <c r="A148" s="94"/>
      <c r="B148" s="94"/>
      <c r="C148" s="92"/>
      <c r="D148" s="92"/>
      <c r="E148" s="92"/>
    </row>
    <row r="149" spans="1:5" ht="16" customHeight="1">
      <c r="A149" s="94"/>
      <c r="B149" s="94"/>
      <c r="C149" s="92"/>
      <c r="D149" s="92"/>
      <c r="E149" s="92"/>
    </row>
    <row r="150" spans="1:5" ht="16" customHeight="1">
      <c r="A150" s="94"/>
      <c r="B150" s="94"/>
      <c r="C150" s="92"/>
      <c r="D150" s="92"/>
      <c r="E150" s="92"/>
    </row>
    <row r="151" spans="1:5" ht="16" customHeight="1">
      <c r="A151" s="94"/>
      <c r="B151" s="92"/>
      <c r="C151" s="92"/>
      <c r="D151" s="92"/>
      <c r="E151" s="92"/>
    </row>
    <row r="152" spans="1:5" ht="16" customHeight="1">
      <c r="A152" s="94"/>
      <c r="B152" s="94"/>
      <c r="C152" s="92"/>
      <c r="D152" s="92"/>
      <c r="E152" s="92"/>
    </row>
    <row r="153" spans="1:5" ht="16" customHeight="1">
      <c r="A153" s="94"/>
      <c r="B153" s="92"/>
      <c r="C153" s="92"/>
      <c r="D153" s="92"/>
      <c r="E153" s="92"/>
    </row>
    <row r="154" spans="1:5" ht="16" customHeight="1">
      <c r="A154" s="92"/>
      <c r="B154" s="92"/>
      <c r="C154" s="92"/>
      <c r="D154" s="92"/>
      <c r="E154" s="92"/>
    </row>
    <row r="155" spans="1:5" ht="16" customHeight="1">
      <c r="A155" s="94"/>
      <c r="B155" s="92"/>
      <c r="C155" s="92"/>
      <c r="D155" s="92"/>
      <c r="E155" s="92"/>
    </row>
    <row r="156" spans="1:5" ht="16" customHeight="1">
      <c r="A156" s="94"/>
      <c r="B156" s="92"/>
      <c r="C156" s="92"/>
      <c r="D156" s="92"/>
      <c r="E156" s="92"/>
    </row>
    <row r="157" spans="1:5" ht="16" customHeight="1">
      <c r="A157" s="94"/>
      <c r="B157" s="92"/>
      <c r="C157" s="92"/>
      <c r="D157" s="92"/>
      <c r="E157" s="92"/>
    </row>
    <row r="158" spans="1:5" ht="16" customHeight="1">
      <c r="A158" s="94"/>
      <c r="B158" s="94"/>
      <c r="C158" s="92"/>
      <c r="D158" s="92"/>
      <c r="E158" s="92"/>
    </row>
    <row r="159" spans="1:5" ht="16" customHeight="1">
      <c r="A159" s="94"/>
      <c r="B159" s="94"/>
      <c r="C159" s="92"/>
      <c r="D159" s="92"/>
      <c r="E159" s="92"/>
    </row>
    <row r="160" spans="1:5" ht="16" customHeight="1">
      <c r="A160" s="94"/>
      <c r="B160" s="94"/>
      <c r="C160" s="92"/>
      <c r="D160" s="92"/>
      <c r="E160" s="92"/>
    </row>
    <row r="161" spans="1:5" ht="16" customHeight="1">
      <c r="A161" s="94"/>
      <c r="B161" s="94"/>
      <c r="C161" s="92"/>
      <c r="D161" s="92"/>
      <c r="E161" s="92"/>
    </row>
    <row r="162" spans="1:5" ht="16" customHeight="1">
      <c r="A162" s="94"/>
      <c r="B162" s="94"/>
      <c r="C162" s="92"/>
      <c r="D162" s="92"/>
      <c r="E162" s="92"/>
    </row>
    <row r="163" spans="1:5" ht="16" customHeight="1">
      <c r="A163" s="94"/>
      <c r="B163" s="92"/>
      <c r="C163" s="92"/>
      <c r="D163" s="92"/>
      <c r="E163" s="92"/>
    </row>
    <row r="164" spans="1:5" ht="16" customHeight="1">
      <c r="A164" s="94"/>
      <c r="B164" s="92"/>
      <c r="C164" s="92"/>
      <c r="D164" s="92"/>
      <c r="E164" s="92"/>
    </row>
    <row r="165" spans="1:5" ht="16" customHeight="1">
      <c r="A165" s="94"/>
      <c r="B165" s="92"/>
      <c r="C165" s="92"/>
      <c r="D165" s="92"/>
      <c r="E165" s="92"/>
    </row>
    <row r="166" spans="1:5" ht="16" customHeight="1">
      <c r="A166" s="94"/>
      <c r="B166" s="92"/>
      <c r="C166" s="92"/>
      <c r="D166" s="92"/>
      <c r="E166" s="92"/>
    </row>
    <row r="167" spans="1:5" ht="16" customHeight="1">
      <c r="A167" s="94"/>
      <c r="B167" s="94"/>
      <c r="C167" s="92"/>
      <c r="D167" s="92"/>
      <c r="E167" s="92"/>
    </row>
    <row r="168" spans="1:5" ht="16" customHeight="1">
      <c r="A168" s="94"/>
      <c r="B168" s="94"/>
      <c r="C168" s="92"/>
      <c r="D168" s="92"/>
      <c r="E168" s="92"/>
    </row>
    <row r="169" spans="1:5" ht="16" customHeight="1">
      <c r="A169" s="94"/>
      <c r="B169" s="92"/>
      <c r="C169" s="92"/>
      <c r="D169" s="92"/>
      <c r="E169" s="92"/>
    </row>
    <row r="170" spans="1:5" ht="16" customHeight="1">
      <c r="A170" s="94"/>
      <c r="B170" s="92"/>
      <c r="C170" s="92"/>
      <c r="D170" s="92"/>
      <c r="E170" s="92"/>
    </row>
    <row r="171" spans="1:5" ht="16" customHeight="1">
      <c r="A171" s="94"/>
      <c r="B171" s="92"/>
      <c r="C171" s="92"/>
      <c r="D171" s="92"/>
      <c r="E171" s="92"/>
    </row>
    <row r="172" spans="1:5" ht="16" customHeight="1">
      <c r="A172" s="94"/>
      <c r="B172" s="92"/>
      <c r="C172" s="92"/>
      <c r="D172" s="92"/>
      <c r="E172" s="92"/>
    </row>
    <row r="173" spans="1:5" ht="16" customHeight="1">
      <c r="A173" s="92"/>
      <c r="B173" s="94"/>
      <c r="C173" s="92"/>
      <c r="D173" s="92"/>
      <c r="E173" s="92"/>
    </row>
    <row r="174" spans="1:5" ht="16" customHeight="1">
      <c r="A174" s="94"/>
      <c r="B174" s="94"/>
      <c r="C174" s="92"/>
      <c r="D174" s="92"/>
      <c r="E174" s="92"/>
    </row>
    <row r="175" spans="1:5" ht="16" customHeight="1">
      <c r="A175" s="94"/>
      <c r="B175" s="94"/>
      <c r="C175" s="92"/>
      <c r="D175" s="92"/>
      <c r="E175" s="92"/>
    </row>
    <row r="176" spans="1:5" ht="16" customHeight="1">
      <c r="A176" s="94"/>
      <c r="B176" s="94"/>
      <c r="C176" s="92"/>
      <c r="D176" s="92"/>
      <c r="E176" s="92"/>
    </row>
    <row r="177" spans="1:5" ht="16" customHeight="1">
      <c r="A177" s="94"/>
      <c r="B177" s="94"/>
      <c r="C177" s="92"/>
      <c r="D177" s="92"/>
      <c r="E177" s="92"/>
    </row>
    <row r="178" spans="1:5" ht="16" customHeight="1">
      <c r="A178" s="94"/>
      <c r="B178" s="94"/>
      <c r="C178" s="92"/>
      <c r="D178" s="92"/>
      <c r="E178" s="92"/>
    </row>
    <row r="179" spans="1:5" ht="16" customHeight="1">
      <c r="A179" s="94"/>
      <c r="B179" s="94"/>
      <c r="C179" s="92"/>
      <c r="D179" s="92"/>
      <c r="E179" s="92"/>
    </row>
    <row r="180" spans="1:5" ht="16" customHeight="1">
      <c r="A180" s="94"/>
      <c r="B180" s="94"/>
      <c r="C180" s="92"/>
      <c r="D180" s="92"/>
      <c r="E180" s="92"/>
    </row>
    <row r="181" spans="1:5" ht="16" customHeight="1">
      <c r="A181" s="94"/>
      <c r="B181" s="94"/>
      <c r="C181" s="92"/>
      <c r="D181" s="92"/>
      <c r="E181" s="92"/>
    </row>
    <row r="182" spans="1:5" ht="16" customHeight="1">
      <c r="A182" s="94"/>
      <c r="B182" s="94"/>
      <c r="C182" s="92"/>
      <c r="D182" s="92"/>
      <c r="E182" s="92"/>
    </row>
    <row r="183" spans="1:5" ht="16" customHeight="1">
      <c r="A183" s="94"/>
      <c r="B183" s="94"/>
      <c r="C183" s="92"/>
      <c r="D183" s="92"/>
      <c r="E183" s="92"/>
    </row>
    <row r="184" spans="1:5" ht="16" customHeight="1">
      <c r="A184" s="94"/>
      <c r="B184" s="94"/>
      <c r="C184" s="92"/>
      <c r="D184" s="92"/>
      <c r="E184" s="92"/>
    </row>
    <row r="185" spans="1:5" ht="16" customHeight="1">
      <c r="A185" s="94"/>
      <c r="B185" s="94"/>
      <c r="C185" s="92"/>
      <c r="D185" s="92"/>
      <c r="E185" s="92"/>
    </row>
    <row r="186" spans="1:5" ht="16" customHeight="1">
      <c r="A186" s="94"/>
      <c r="B186" s="94"/>
      <c r="C186" s="92"/>
      <c r="D186" s="92"/>
      <c r="E186" s="92"/>
    </row>
    <row r="187" spans="1:5" ht="16" customHeight="1">
      <c r="A187" s="94"/>
      <c r="B187" s="94"/>
      <c r="C187" s="92"/>
      <c r="D187" s="92"/>
      <c r="E187" s="92"/>
    </row>
    <row r="188" spans="1:5" ht="16" customHeight="1">
      <c r="A188" s="94"/>
      <c r="B188" s="94"/>
      <c r="C188" s="92"/>
      <c r="D188" s="92"/>
      <c r="E188" s="92"/>
    </row>
    <row r="189" spans="1:5" ht="16" customHeight="1">
      <c r="A189" s="94"/>
      <c r="B189" s="94"/>
      <c r="C189" s="92"/>
      <c r="D189" s="92"/>
      <c r="E189" s="92"/>
    </row>
    <row r="190" spans="1:5" ht="16" customHeight="1">
      <c r="A190" s="94"/>
      <c r="B190" s="92"/>
      <c r="C190" s="92"/>
      <c r="D190" s="92"/>
      <c r="E190" s="92"/>
    </row>
    <row r="191" spans="1:5" ht="16" customHeight="1">
      <c r="A191" s="94"/>
      <c r="B191" s="94"/>
      <c r="C191" s="92"/>
      <c r="D191" s="92"/>
      <c r="E191" s="92"/>
    </row>
    <row r="192" spans="1:5" ht="16" customHeight="1">
      <c r="A192" s="94"/>
      <c r="B192" s="94"/>
      <c r="C192" s="92"/>
      <c r="D192" s="92"/>
      <c r="E192" s="92"/>
    </row>
    <row r="193" spans="1:5" ht="16" customHeight="1">
      <c r="A193" s="94"/>
      <c r="B193" s="94"/>
      <c r="C193" s="92"/>
      <c r="D193" s="92"/>
      <c r="E193" s="92"/>
    </row>
    <row r="194" spans="1:5" ht="16" customHeight="1">
      <c r="A194" s="94"/>
      <c r="B194" s="94"/>
      <c r="C194" s="92"/>
      <c r="D194" s="92"/>
      <c r="E194" s="92"/>
    </row>
    <row r="195" spans="1:5" ht="16" customHeight="1">
      <c r="A195" s="94"/>
      <c r="B195" s="94"/>
      <c r="C195" s="92"/>
      <c r="D195" s="92"/>
      <c r="E195" s="92"/>
    </row>
    <row r="196" spans="1:5" ht="16" customHeight="1">
      <c r="A196" s="94"/>
      <c r="B196" s="94"/>
      <c r="C196" s="92"/>
      <c r="D196" s="92"/>
      <c r="E196" s="92"/>
    </row>
    <row r="197" spans="1:5" ht="16" customHeight="1">
      <c r="A197" s="94"/>
      <c r="B197" s="92"/>
      <c r="C197" s="92"/>
      <c r="D197" s="92"/>
      <c r="E197" s="92"/>
    </row>
    <row r="198" spans="1:5" ht="16" customHeight="1">
      <c r="A198" s="94"/>
      <c r="B198" s="92"/>
      <c r="C198" s="92"/>
      <c r="D198" s="92"/>
      <c r="E198" s="92"/>
    </row>
    <row r="199" spans="1:5" ht="16" customHeight="1">
      <c r="A199" s="94"/>
      <c r="B199" s="92"/>
      <c r="C199" s="92"/>
      <c r="D199" s="92"/>
      <c r="E199" s="92"/>
    </row>
    <row r="200" spans="1:5" ht="16" customHeight="1">
      <c r="A200" s="94"/>
      <c r="B200" s="94"/>
      <c r="C200" s="92"/>
      <c r="D200" s="92"/>
      <c r="E200" s="92"/>
    </row>
    <row r="201" spans="1:5" ht="16" customHeight="1">
      <c r="A201" s="92"/>
      <c r="B201" s="94"/>
      <c r="C201" s="92"/>
      <c r="D201" s="92"/>
      <c r="E201" s="92"/>
    </row>
    <row r="202" spans="1:5" ht="16" customHeight="1">
      <c r="A202" s="92"/>
      <c r="B202" s="92"/>
      <c r="C202" s="92"/>
      <c r="D202" s="92"/>
      <c r="E202" s="92"/>
    </row>
    <row r="203" spans="1:5" ht="16" customHeight="1">
      <c r="A203" s="92"/>
      <c r="B203" s="94"/>
      <c r="C203" s="92"/>
      <c r="D203" s="92"/>
      <c r="E203" s="92"/>
    </row>
    <row r="204" spans="1:5" ht="16" customHeight="1">
      <c r="A204" s="94"/>
      <c r="B204" s="92"/>
      <c r="C204" s="92"/>
      <c r="D204" s="92"/>
      <c r="E204" s="92"/>
    </row>
    <row r="205" spans="1:5" ht="16" customHeight="1">
      <c r="A205" s="92"/>
      <c r="B205" s="94"/>
      <c r="C205" s="92"/>
      <c r="D205" s="92"/>
      <c r="E205" s="92"/>
    </row>
    <row r="206" spans="1:5" ht="16" customHeight="1">
      <c r="A206" s="94"/>
      <c r="B206" s="94"/>
      <c r="C206" s="92"/>
      <c r="D206" s="92"/>
      <c r="E206" s="92"/>
    </row>
    <row r="207" spans="1:5" ht="16" customHeight="1">
      <c r="A207" s="94"/>
      <c r="B207" s="94"/>
      <c r="C207" s="92"/>
      <c r="D207" s="92"/>
      <c r="E207" s="92"/>
    </row>
    <row r="208" spans="1:5" ht="16" customHeight="1">
      <c r="A208" s="94"/>
      <c r="B208" s="94"/>
      <c r="C208" s="92"/>
      <c r="D208" s="92"/>
      <c r="E208" s="92"/>
    </row>
    <row r="209" spans="1:5" ht="16" customHeight="1">
      <c r="A209" s="94"/>
      <c r="B209" s="94"/>
      <c r="C209" s="92"/>
      <c r="D209" s="92"/>
      <c r="E209" s="92"/>
    </row>
    <row r="210" spans="1:5" ht="16" customHeight="1">
      <c r="A210" s="94"/>
      <c r="B210" s="94"/>
      <c r="C210" s="92"/>
      <c r="D210" s="92"/>
      <c r="E210" s="92"/>
    </row>
    <row r="211" spans="1:5" ht="16" customHeight="1">
      <c r="A211" s="94"/>
      <c r="B211" s="94"/>
      <c r="C211" s="92"/>
      <c r="D211" s="92"/>
      <c r="E211" s="92"/>
    </row>
    <row r="212" spans="1:5" ht="16" customHeight="1">
      <c r="A212" s="94"/>
      <c r="B212" s="94"/>
      <c r="C212" s="92"/>
      <c r="D212" s="92"/>
      <c r="E212" s="92"/>
    </row>
    <row r="213" spans="1:5" ht="16" customHeight="1">
      <c r="A213" s="94"/>
      <c r="B213" s="94"/>
      <c r="C213" s="92"/>
      <c r="D213" s="92"/>
      <c r="E213" s="92"/>
    </row>
    <row r="214" spans="1:5" ht="16" customHeight="1">
      <c r="A214" s="94"/>
      <c r="B214" s="94"/>
      <c r="C214" s="92"/>
      <c r="D214" s="92"/>
      <c r="E214" s="92"/>
    </row>
    <row r="215" spans="1:5" ht="16" customHeight="1">
      <c r="A215" s="94"/>
      <c r="B215" s="94"/>
      <c r="C215" s="92"/>
      <c r="D215" s="92"/>
      <c r="E215" s="92"/>
    </row>
    <row r="216" spans="1:5" ht="16" customHeight="1">
      <c r="A216" s="94"/>
      <c r="B216" s="94"/>
      <c r="C216" s="92"/>
      <c r="D216" s="92"/>
      <c r="E216" s="92"/>
    </row>
    <row r="217" spans="1:5" ht="16" customHeight="1">
      <c r="A217" s="94"/>
      <c r="B217" s="94"/>
      <c r="C217" s="92"/>
      <c r="D217" s="92"/>
      <c r="E217" s="92"/>
    </row>
    <row r="218" spans="1:5" ht="16" customHeight="1">
      <c r="A218" s="92"/>
      <c r="B218" s="94"/>
      <c r="C218" s="92"/>
      <c r="D218" s="92"/>
      <c r="E218" s="92"/>
    </row>
    <row r="219" spans="1:5" ht="16" customHeight="1">
      <c r="A219" s="94"/>
      <c r="B219" s="94"/>
      <c r="C219" s="92"/>
      <c r="D219" s="92"/>
      <c r="E219" s="92"/>
    </row>
    <row r="220" spans="1:5" ht="16" customHeight="1">
      <c r="A220" s="94"/>
      <c r="B220" s="94"/>
      <c r="C220" s="92"/>
      <c r="D220" s="92"/>
      <c r="E220" s="92"/>
    </row>
    <row r="221" spans="1:5" ht="16" customHeight="1">
      <c r="A221" s="94"/>
      <c r="B221" s="94"/>
      <c r="C221" s="92"/>
      <c r="D221" s="92"/>
      <c r="E221" s="92"/>
    </row>
    <row r="222" spans="1:5" ht="16" customHeight="1">
      <c r="A222" s="94"/>
      <c r="B222" s="94"/>
      <c r="C222" s="92"/>
      <c r="D222" s="92"/>
      <c r="E222" s="92"/>
    </row>
    <row r="223" spans="1:5" ht="16" customHeight="1">
      <c r="A223" s="94"/>
      <c r="B223" s="94"/>
      <c r="C223" s="92"/>
      <c r="D223" s="92"/>
      <c r="E223" s="92"/>
    </row>
    <row r="224" spans="1:5" ht="16" customHeight="1">
      <c r="A224" s="94"/>
      <c r="B224" s="94"/>
      <c r="C224" s="92"/>
      <c r="D224" s="92"/>
      <c r="E224" s="92"/>
    </row>
    <row r="225" spans="1:5" ht="16" customHeight="1">
      <c r="A225" s="94"/>
      <c r="B225" s="92"/>
      <c r="C225" s="92"/>
      <c r="D225" s="92"/>
      <c r="E225" s="92"/>
    </row>
    <row r="226" spans="1:5" ht="16" customHeight="1">
      <c r="A226" s="94"/>
      <c r="B226" s="94"/>
      <c r="C226" s="92"/>
      <c r="D226" s="92"/>
      <c r="E226" s="92"/>
    </row>
    <row r="227" spans="1:5" ht="16" customHeight="1">
      <c r="A227" s="94"/>
      <c r="B227" s="92"/>
      <c r="C227" s="92"/>
      <c r="D227" s="92"/>
      <c r="E227" s="92"/>
    </row>
    <row r="228" spans="1:5" ht="16" customHeight="1">
      <c r="A228" s="94"/>
      <c r="B228" s="94"/>
      <c r="C228" s="92"/>
      <c r="D228" s="92"/>
      <c r="E228" s="92"/>
    </row>
    <row r="229" spans="1:5" ht="16" customHeight="1">
      <c r="A229" s="94"/>
      <c r="B229" s="94"/>
      <c r="C229" s="92"/>
      <c r="D229" s="92"/>
      <c r="E229" s="92"/>
    </row>
    <row r="230" spans="1:5" ht="16" customHeight="1">
      <c r="A230" s="94"/>
      <c r="B230" s="94"/>
      <c r="C230" s="92"/>
      <c r="D230" s="92"/>
      <c r="E230" s="92"/>
    </row>
    <row r="231" spans="1:5" ht="16" customHeight="1">
      <c r="A231" s="94"/>
      <c r="B231" s="94"/>
      <c r="C231" s="92"/>
      <c r="D231" s="92"/>
      <c r="E231" s="92"/>
    </row>
    <row r="232" spans="1:5" ht="16" customHeight="1">
      <c r="A232" s="94"/>
      <c r="B232" s="94"/>
      <c r="C232" s="92"/>
      <c r="D232" s="92"/>
      <c r="E232" s="92"/>
    </row>
    <row r="233" spans="1:5" ht="16" customHeight="1">
      <c r="A233" s="94"/>
      <c r="B233" s="94"/>
      <c r="C233" s="92"/>
      <c r="D233" s="92"/>
      <c r="E233" s="92"/>
    </row>
    <row r="234" spans="1:5" ht="16" customHeight="1">
      <c r="A234" s="94"/>
      <c r="B234" s="94"/>
      <c r="C234" s="92"/>
      <c r="D234" s="92"/>
      <c r="E234" s="92"/>
    </row>
    <row r="235" spans="1:5" ht="16" customHeight="1">
      <c r="A235" s="94"/>
      <c r="B235" s="94"/>
      <c r="C235" s="92"/>
      <c r="D235" s="92"/>
      <c r="E235" s="92"/>
    </row>
    <row r="236" spans="1:5" ht="16" customHeight="1">
      <c r="A236" s="94"/>
      <c r="B236" s="94"/>
      <c r="C236" s="92"/>
      <c r="D236" s="92"/>
      <c r="E236" s="92"/>
    </row>
    <row r="237" spans="1:5" ht="16" customHeight="1">
      <c r="A237" s="92"/>
      <c r="B237" s="94"/>
      <c r="C237" s="92"/>
      <c r="D237" s="92"/>
      <c r="E237" s="92"/>
    </row>
    <row r="238" spans="1:5" ht="16" customHeight="1">
      <c r="A238" s="92"/>
      <c r="B238" s="94"/>
      <c r="C238" s="92"/>
      <c r="D238" s="92"/>
      <c r="E238" s="92"/>
    </row>
    <row r="239" spans="1:5" ht="16" customHeight="1">
      <c r="A239" s="94"/>
      <c r="B239" s="94"/>
      <c r="C239" s="92"/>
      <c r="D239" s="92"/>
      <c r="E239" s="92"/>
    </row>
    <row r="240" spans="1:5" ht="16" customHeight="1">
      <c r="A240" s="92"/>
      <c r="B240" s="94"/>
      <c r="C240" s="92"/>
      <c r="D240" s="92"/>
      <c r="E240" s="92"/>
    </row>
    <row r="241" spans="1:5" ht="16" customHeight="1">
      <c r="A241" s="94"/>
      <c r="B241" s="94"/>
      <c r="C241" s="92"/>
      <c r="D241" s="92"/>
      <c r="E241" s="92"/>
    </row>
    <row r="242" spans="1:5" ht="16" customHeight="1">
      <c r="A242" s="94"/>
      <c r="B242" s="94"/>
      <c r="C242" s="92"/>
      <c r="D242" s="92"/>
      <c r="E242" s="92"/>
    </row>
    <row r="243" spans="1:5" ht="16" customHeight="1">
      <c r="A243" s="92"/>
      <c r="B243" s="94"/>
      <c r="C243" s="92"/>
      <c r="D243" s="92"/>
      <c r="E243" s="92"/>
    </row>
    <row r="244" spans="1:5" ht="16" customHeight="1">
      <c r="A244" s="94"/>
      <c r="B244" s="92"/>
      <c r="C244" s="92"/>
      <c r="D244" s="92"/>
      <c r="E244" s="92"/>
    </row>
    <row r="245" spans="1:5" ht="16" customHeight="1">
      <c r="A245" s="94"/>
      <c r="B245" s="92"/>
      <c r="C245" s="92"/>
      <c r="D245" s="92"/>
      <c r="E245" s="92"/>
    </row>
    <row r="246" spans="1:5" ht="16" customHeight="1">
      <c r="A246" s="94"/>
      <c r="B246" s="92"/>
      <c r="C246" s="92"/>
      <c r="D246" s="92"/>
      <c r="E246" s="92"/>
    </row>
    <row r="247" spans="1:5" ht="16" customHeight="1">
      <c r="A247" s="92"/>
      <c r="B247" s="92"/>
      <c r="C247" s="92"/>
      <c r="D247" s="92"/>
      <c r="E247" s="92"/>
    </row>
    <row r="248" spans="1:5" ht="16" customHeight="1">
      <c r="A248" s="92"/>
      <c r="B248" s="94"/>
      <c r="C248" s="92"/>
      <c r="D248" s="92"/>
      <c r="E248" s="92"/>
    </row>
    <row r="249" spans="1:5" ht="16" customHeight="1">
      <c r="A249" s="94"/>
      <c r="B249" s="94"/>
      <c r="C249" s="92"/>
      <c r="D249" s="92"/>
      <c r="E249" s="92"/>
    </row>
    <row r="250" spans="1:5" ht="16" customHeight="1">
      <c r="A250" s="94"/>
      <c r="B250" s="94"/>
      <c r="C250" s="92"/>
      <c r="D250" s="92"/>
      <c r="E250" s="92"/>
    </row>
    <row r="251" spans="1:5" ht="16" customHeight="1">
      <c r="A251" s="94"/>
      <c r="B251" s="94"/>
      <c r="C251" s="92"/>
      <c r="D251" s="92"/>
      <c r="E251" s="92"/>
    </row>
    <row r="252" spans="1:5" ht="16" customHeight="1">
      <c r="A252" s="94"/>
      <c r="B252" s="94"/>
      <c r="C252" s="92"/>
      <c r="D252" s="92"/>
      <c r="E252" s="92"/>
    </row>
    <row r="253" spans="1:5" ht="16" customHeight="1">
      <c r="A253" s="94"/>
      <c r="B253" s="94"/>
      <c r="C253" s="92"/>
      <c r="D253" s="92"/>
      <c r="E253" s="92"/>
    </row>
    <row r="254" spans="1:5" ht="16" customHeight="1">
      <c r="A254" s="94"/>
      <c r="B254" s="94"/>
      <c r="C254" s="92"/>
      <c r="D254" s="92"/>
      <c r="E254" s="92"/>
    </row>
    <row r="255" spans="1:5" ht="16" customHeight="1">
      <c r="A255" s="94"/>
      <c r="B255" s="94"/>
      <c r="C255" s="92"/>
      <c r="D255" s="92"/>
      <c r="E255" s="92"/>
    </row>
    <row r="256" spans="1:5" ht="16" customHeight="1">
      <c r="A256" s="94"/>
      <c r="B256" s="94"/>
      <c r="C256" s="92"/>
      <c r="D256" s="92"/>
      <c r="E256" s="92"/>
    </row>
    <row r="257" spans="1:5" ht="16" customHeight="1">
      <c r="A257" s="94"/>
      <c r="B257" s="94"/>
      <c r="C257" s="92"/>
      <c r="D257" s="92"/>
      <c r="E257" s="92"/>
    </row>
    <row r="258" spans="1:5" ht="16" customHeight="1">
      <c r="A258" s="94"/>
      <c r="B258" s="94"/>
      <c r="C258" s="92"/>
      <c r="D258" s="92"/>
      <c r="E258" s="92"/>
    </row>
    <row r="259" spans="1:5" ht="16" customHeight="1">
      <c r="A259" s="94"/>
      <c r="B259" s="94"/>
      <c r="C259" s="92"/>
      <c r="D259" s="92"/>
      <c r="E259" s="92"/>
    </row>
    <row r="260" spans="1:5" ht="16" customHeight="1">
      <c r="A260" s="94"/>
      <c r="B260" s="94"/>
      <c r="C260" s="92"/>
      <c r="D260" s="92"/>
      <c r="E260" s="92"/>
    </row>
    <row r="261" spans="1:5" ht="16" customHeight="1">
      <c r="A261" s="94"/>
      <c r="B261" s="94"/>
      <c r="C261" s="92"/>
      <c r="D261" s="92"/>
      <c r="E261" s="92"/>
    </row>
    <row r="262" spans="1:5" ht="16" customHeight="1">
      <c r="A262" s="94"/>
      <c r="B262" s="94"/>
      <c r="C262" s="92"/>
      <c r="D262" s="92"/>
      <c r="E262" s="92"/>
    </row>
    <row r="263" spans="1:5" ht="16" customHeight="1">
      <c r="A263" s="94"/>
      <c r="B263" s="94"/>
      <c r="C263" s="92"/>
      <c r="D263" s="92"/>
      <c r="E263" s="92"/>
    </row>
    <row r="264" spans="1:5" ht="16" customHeight="1">
      <c r="A264" s="94"/>
      <c r="B264" s="94"/>
      <c r="C264" s="92"/>
      <c r="D264" s="92"/>
      <c r="E264" s="92"/>
    </row>
    <row r="265" spans="1:5" ht="16" customHeight="1">
      <c r="A265" s="94"/>
      <c r="B265" s="94"/>
      <c r="C265" s="92"/>
      <c r="D265" s="92"/>
      <c r="E265" s="92"/>
    </row>
    <row r="266" spans="1:5" ht="16" customHeight="1">
      <c r="A266" s="94"/>
      <c r="B266" s="94"/>
      <c r="C266" s="92"/>
      <c r="D266" s="92"/>
      <c r="E266" s="92"/>
    </row>
    <row r="267" spans="1:5" ht="16" customHeight="1">
      <c r="A267" s="94"/>
      <c r="B267" s="94"/>
      <c r="C267" s="92"/>
      <c r="D267" s="92"/>
      <c r="E267" s="92"/>
    </row>
    <row r="268" spans="1:5" ht="16" customHeight="1">
      <c r="A268" s="94"/>
      <c r="B268" s="94"/>
      <c r="C268" s="92"/>
      <c r="D268" s="92"/>
      <c r="E268" s="92"/>
    </row>
    <row r="269" spans="1:5" ht="16" customHeight="1">
      <c r="A269" s="92"/>
      <c r="B269" s="94"/>
      <c r="C269" s="92"/>
      <c r="D269" s="92"/>
      <c r="E269" s="92"/>
    </row>
    <row r="270" spans="1:5" ht="16" customHeight="1">
      <c r="A270" s="92"/>
      <c r="B270" s="94"/>
      <c r="C270" s="92"/>
      <c r="D270" s="92"/>
      <c r="E270" s="92"/>
    </row>
    <row r="271" spans="1:5" ht="16" customHeight="1">
      <c r="A271" s="96"/>
      <c r="B271" s="92"/>
      <c r="C271" s="92"/>
      <c r="D271" s="92"/>
      <c r="E271" s="92"/>
    </row>
    <row r="272" spans="1:5" ht="16" customHeight="1">
      <c r="A272" s="96"/>
      <c r="B272" s="94"/>
      <c r="C272" s="92"/>
      <c r="D272" s="92"/>
      <c r="E272" s="92"/>
    </row>
    <row r="273" spans="1:5" ht="16" customHeight="1">
      <c r="A273" s="96"/>
      <c r="B273" s="94"/>
      <c r="C273" s="92"/>
      <c r="D273" s="92"/>
      <c r="E273" s="92"/>
    </row>
    <row r="274" spans="1:5" ht="16" customHeight="1">
      <c r="A274" s="96"/>
      <c r="B274" s="94"/>
      <c r="C274" s="92"/>
      <c r="D274" s="92"/>
      <c r="E274" s="92"/>
    </row>
    <row r="275" spans="1:5" ht="16" customHeight="1">
      <c r="A275" s="96"/>
      <c r="B275" s="94"/>
      <c r="C275" s="92"/>
      <c r="D275" s="92"/>
      <c r="E275" s="92"/>
    </row>
    <row r="276" spans="1:5" ht="16" customHeight="1">
      <c r="A276" s="96"/>
      <c r="B276" s="94"/>
      <c r="C276" s="92"/>
      <c r="D276" s="92"/>
      <c r="E276" s="92"/>
    </row>
    <row r="277" spans="1:5" ht="16" customHeight="1">
      <c r="A277" s="97"/>
      <c r="B277" s="92"/>
      <c r="C277" s="92"/>
      <c r="D277" s="92"/>
      <c r="E277" s="92"/>
    </row>
    <row r="278" spans="1:5" ht="16" customHeight="1">
      <c r="A278" s="97"/>
      <c r="B278" s="94"/>
      <c r="C278" s="92"/>
      <c r="D278" s="92"/>
      <c r="E278" s="92"/>
    </row>
    <row r="279" spans="1:5" ht="16" customHeight="1">
      <c r="A279" s="96"/>
      <c r="B279" s="94"/>
      <c r="C279" s="92"/>
      <c r="D279" s="92"/>
      <c r="E279" s="92"/>
    </row>
    <row r="280" spans="1:5" ht="16" customHeight="1">
      <c r="A280" s="96"/>
      <c r="B280" s="94"/>
      <c r="C280" s="92"/>
      <c r="D280" s="92"/>
      <c r="E280" s="92"/>
    </row>
    <row r="281" spans="1:5" ht="16" customHeight="1">
      <c r="A281" s="94"/>
      <c r="B281" s="94"/>
      <c r="C281" s="92"/>
      <c r="D281" s="92"/>
      <c r="E281" s="92"/>
    </row>
    <row r="282" spans="1:5" ht="16" customHeight="1">
      <c r="A282" s="94"/>
      <c r="B282" s="94"/>
      <c r="C282" s="92"/>
      <c r="D282" s="92"/>
      <c r="E282" s="92"/>
    </row>
    <row r="283" spans="1:5" ht="16" customHeight="1">
      <c r="A283" s="94"/>
      <c r="B283" s="92"/>
      <c r="C283" s="92"/>
      <c r="D283" s="92"/>
      <c r="E283" s="92"/>
    </row>
    <row r="284" spans="1:5" ht="16" customHeight="1">
      <c r="A284" s="94"/>
      <c r="B284" s="94"/>
      <c r="C284" s="92"/>
      <c r="D284" s="92"/>
      <c r="E284" s="92"/>
    </row>
    <row r="285" spans="1:5" ht="16" customHeight="1">
      <c r="A285" s="94"/>
      <c r="B285" s="94"/>
      <c r="C285" s="92"/>
      <c r="D285" s="92"/>
      <c r="E285" s="92"/>
    </row>
    <row r="286" spans="1:5" ht="16" customHeight="1">
      <c r="A286" s="94"/>
      <c r="B286" s="94"/>
      <c r="C286" s="92"/>
      <c r="D286" s="92"/>
      <c r="E286" s="92"/>
    </row>
    <row r="287" spans="1:5" ht="16" customHeight="1">
      <c r="A287" s="94"/>
      <c r="B287" s="94"/>
      <c r="C287" s="92"/>
      <c r="D287" s="92"/>
      <c r="E287" s="92"/>
    </row>
    <row r="288" spans="1:5" ht="16" customHeight="1">
      <c r="A288" s="94"/>
      <c r="B288" s="94"/>
      <c r="C288" s="92"/>
      <c r="D288" s="92"/>
      <c r="E288" s="92"/>
    </row>
    <row r="289" spans="1:5" ht="16" customHeight="1">
      <c r="A289" s="94"/>
      <c r="B289" s="94"/>
      <c r="C289" s="92"/>
      <c r="D289" s="92"/>
      <c r="E289" s="92"/>
    </row>
    <row r="290" spans="1:5" ht="16" customHeight="1">
      <c r="A290" s="94"/>
      <c r="B290" s="94"/>
      <c r="C290" s="92"/>
      <c r="D290" s="92"/>
      <c r="E290" s="92"/>
    </row>
    <row r="291" spans="1:5" ht="16" customHeight="1">
      <c r="A291" s="94"/>
      <c r="B291" s="94"/>
      <c r="C291" s="92"/>
      <c r="D291" s="92"/>
      <c r="E291" s="92"/>
    </row>
    <row r="292" spans="1:5" ht="16" customHeight="1">
      <c r="A292" s="92"/>
      <c r="B292" s="94"/>
      <c r="C292" s="92"/>
      <c r="D292" s="92"/>
      <c r="E292" s="92"/>
    </row>
    <row r="293" spans="1:5" ht="16" customHeight="1">
      <c r="A293" s="92"/>
      <c r="B293" s="92"/>
      <c r="C293" s="92"/>
      <c r="D293" s="92"/>
      <c r="E293" s="92"/>
    </row>
    <row r="294" spans="1:5" ht="16" customHeight="1">
      <c r="A294" s="92"/>
      <c r="B294" s="94"/>
      <c r="C294" s="92"/>
      <c r="D294" s="92"/>
      <c r="E294" s="92"/>
    </row>
    <row r="295" spans="1:5" ht="16" customHeight="1">
      <c r="A295" s="92"/>
      <c r="B295" s="94"/>
      <c r="C295" s="92"/>
      <c r="D295" s="92"/>
      <c r="E295" s="92"/>
    </row>
    <row r="296" spans="1:5" ht="16" customHeight="1">
      <c r="A296" s="92"/>
      <c r="B296" s="92"/>
      <c r="C296" s="92"/>
      <c r="D296" s="92"/>
      <c r="E296" s="92"/>
    </row>
    <row r="297" spans="1:5" ht="16" customHeight="1">
      <c r="A297" s="94"/>
      <c r="B297" s="92"/>
      <c r="C297" s="92"/>
      <c r="D297" s="92"/>
      <c r="E297" s="92"/>
    </row>
    <row r="298" spans="1:5" ht="16" customHeight="1">
      <c r="A298" s="94"/>
      <c r="B298" s="94"/>
      <c r="C298" s="92"/>
      <c r="D298" s="92"/>
      <c r="E298" s="92"/>
    </row>
    <row r="299" spans="1:5" ht="16" customHeight="1">
      <c r="A299" s="94"/>
      <c r="B299" s="92"/>
      <c r="C299" s="92"/>
      <c r="D299" s="92"/>
      <c r="E299" s="92"/>
    </row>
    <row r="300" spans="1:5" ht="16" customHeight="1">
      <c r="A300" s="94"/>
      <c r="B300" s="92"/>
      <c r="C300" s="92"/>
      <c r="D300" s="92"/>
      <c r="E300" s="92"/>
    </row>
    <row r="301" spans="1:5" ht="16" customHeight="1">
      <c r="A301" s="92"/>
      <c r="B301" s="94"/>
      <c r="C301" s="92"/>
      <c r="D301" s="92"/>
      <c r="E301" s="92"/>
    </row>
    <row r="302" spans="1:5" ht="16" customHeight="1">
      <c r="A302" s="92"/>
      <c r="B302" s="94"/>
      <c r="C302" s="92"/>
      <c r="D302" s="92"/>
      <c r="E302" s="92"/>
    </row>
    <row r="303" spans="1:5" ht="16" customHeight="1">
      <c r="A303" s="92"/>
      <c r="B303" s="94"/>
      <c r="C303" s="92"/>
      <c r="D303" s="92"/>
      <c r="E303" s="92"/>
    </row>
    <row r="304" spans="1:5" ht="16" customHeight="1">
      <c r="A304" s="92"/>
      <c r="B304" s="94"/>
      <c r="C304" s="92"/>
      <c r="D304" s="92"/>
      <c r="E304" s="92"/>
    </row>
    <row r="305" spans="1:5" ht="16" customHeight="1">
      <c r="A305" s="92"/>
      <c r="B305" s="92"/>
      <c r="C305" s="92"/>
      <c r="D305" s="92"/>
      <c r="E305" s="92"/>
    </row>
    <row r="306" spans="1:5" ht="16" customHeight="1">
      <c r="A306" s="92"/>
      <c r="B306" s="92"/>
      <c r="C306" s="92"/>
      <c r="D306" s="92"/>
      <c r="E306" s="92"/>
    </row>
    <row r="307" spans="1:5" ht="16" customHeight="1">
      <c r="A307" s="94"/>
      <c r="B307" s="94"/>
      <c r="C307" s="92"/>
      <c r="D307" s="92"/>
      <c r="E307" s="92"/>
    </row>
    <row r="308" spans="1:5" ht="16" customHeight="1">
      <c r="A308" s="94"/>
      <c r="B308" s="94"/>
      <c r="C308" s="92"/>
      <c r="D308" s="92"/>
      <c r="E308" s="92"/>
    </row>
    <row r="309" spans="1:5" ht="16" customHeight="1">
      <c r="A309" s="94"/>
      <c r="B309" s="94"/>
      <c r="C309" s="92"/>
      <c r="D309" s="92"/>
      <c r="E309" s="92"/>
    </row>
    <row r="310" spans="1:5" ht="16" customHeight="1">
      <c r="A310" s="94"/>
      <c r="B310" s="94"/>
      <c r="C310" s="92"/>
      <c r="D310" s="92"/>
      <c r="E310" s="92"/>
    </row>
    <row r="311" spans="1:5" ht="16" customHeight="1">
      <c r="A311" s="92"/>
      <c r="B311" s="94"/>
      <c r="C311" s="92"/>
      <c r="D311" s="92"/>
      <c r="E311" s="92"/>
    </row>
    <row r="312" spans="1:5" ht="16" customHeight="1">
      <c r="A312" s="92"/>
      <c r="B312" s="94"/>
      <c r="C312" s="92"/>
      <c r="D312" s="92"/>
      <c r="E312" s="92"/>
    </row>
    <row r="313" spans="1:5" ht="16" customHeight="1">
      <c r="A313" s="94"/>
      <c r="B313" s="94"/>
      <c r="C313" s="92"/>
      <c r="D313" s="92"/>
      <c r="E313" s="92"/>
    </row>
    <row r="314" spans="1:5" ht="16" customHeight="1">
      <c r="A314" s="94"/>
      <c r="B314" s="92"/>
      <c r="C314" s="92"/>
      <c r="D314" s="92"/>
      <c r="E314" s="92"/>
    </row>
    <row r="315" spans="1:5" ht="16" customHeight="1">
      <c r="A315" s="94"/>
      <c r="B315" s="94"/>
      <c r="C315" s="92"/>
      <c r="D315" s="92"/>
      <c r="E315" s="92"/>
    </row>
    <row r="316" spans="1:5" ht="16" customHeight="1">
      <c r="A316" s="94"/>
      <c r="B316" s="94"/>
      <c r="C316" s="92"/>
      <c r="D316" s="92"/>
      <c r="E316" s="92"/>
    </row>
    <row r="317" spans="1:5" ht="16" customHeight="1">
      <c r="A317" s="94"/>
      <c r="B317" s="94"/>
      <c r="C317" s="92"/>
      <c r="D317" s="92"/>
      <c r="E317" s="92"/>
    </row>
    <row r="318" spans="1:5" ht="16" customHeight="1">
      <c r="A318" s="94"/>
      <c r="B318" s="92"/>
      <c r="C318" s="92"/>
      <c r="D318" s="92"/>
      <c r="E318" s="92"/>
    </row>
    <row r="319" spans="1:5" ht="16" customHeight="1">
      <c r="A319" s="94"/>
      <c r="B319" s="92"/>
      <c r="C319" s="92"/>
      <c r="D319" s="92"/>
      <c r="E319" s="92"/>
    </row>
    <row r="320" spans="1:5" ht="16" customHeight="1">
      <c r="A320" s="94"/>
      <c r="B320" s="92"/>
      <c r="C320" s="92"/>
      <c r="D320" s="92"/>
      <c r="E320" s="92"/>
    </row>
    <row r="321" spans="1:5" ht="16" customHeight="1">
      <c r="A321" s="94"/>
      <c r="B321" s="92"/>
      <c r="C321" s="92"/>
      <c r="D321" s="92"/>
      <c r="E321" s="92"/>
    </row>
    <row r="322" spans="1:5" ht="16" customHeight="1">
      <c r="A322" s="92"/>
      <c r="B322" s="94"/>
      <c r="C322" s="92"/>
      <c r="D322" s="92"/>
      <c r="E322" s="92"/>
    </row>
    <row r="323" spans="1:5" ht="16" customHeight="1">
      <c r="A323" s="92"/>
      <c r="B323" s="94"/>
      <c r="C323" s="92"/>
      <c r="D323" s="92"/>
      <c r="E323" s="92"/>
    </row>
    <row r="324" spans="1:5" ht="16" customHeight="1">
      <c r="A324" s="92"/>
      <c r="B324" s="94"/>
      <c r="C324" s="92"/>
      <c r="D324" s="92"/>
      <c r="E324" s="92"/>
    </row>
    <row r="325" spans="1:5" ht="16" customHeight="1">
      <c r="A325" s="94"/>
      <c r="B325" s="94"/>
      <c r="C325" s="92"/>
      <c r="D325" s="92"/>
      <c r="E325" s="92"/>
    </row>
    <row r="326" spans="1:5" ht="16" customHeight="1">
      <c r="A326" s="94"/>
      <c r="B326" s="94"/>
      <c r="C326" s="92"/>
      <c r="D326" s="92"/>
      <c r="E326" s="92"/>
    </row>
    <row r="327" spans="1:5" ht="16" customHeight="1">
      <c r="A327" s="92"/>
      <c r="B327" s="94"/>
      <c r="C327" s="92"/>
      <c r="D327" s="92"/>
      <c r="E327" s="92"/>
    </row>
    <row r="328" spans="1:5" ht="16" customHeight="1">
      <c r="A328" s="94"/>
      <c r="B328" s="94"/>
      <c r="C328" s="92"/>
      <c r="D328" s="92"/>
      <c r="E328" s="92"/>
    </row>
    <row r="329" spans="1:5" ht="16" customHeight="1">
      <c r="A329" s="94"/>
      <c r="B329" s="94"/>
      <c r="C329" s="92"/>
      <c r="D329" s="92"/>
      <c r="E329" s="92"/>
    </row>
    <row r="330" spans="1:5" ht="16" customHeight="1">
      <c r="A330" s="94"/>
      <c r="B330" s="94"/>
      <c r="C330" s="92"/>
      <c r="D330" s="92"/>
      <c r="E330" s="92"/>
    </row>
    <row r="331" spans="1:5" ht="16" customHeight="1">
      <c r="A331" s="94"/>
      <c r="B331" s="92"/>
      <c r="C331" s="92"/>
      <c r="D331" s="92"/>
      <c r="E331" s="92"/>
    </row>
    <row r="332" spans="1:5" ht="16" customHeight="1">
      <c r="A332" s="94"/>
      <c r="B332" s="92"/>
      <c r="C332" s="92"/>
      <c r="D332" s="92"/>
      <c r="E332" s="92"/>
    </row>
    <row r="333" spans="1:5" ht="16" customHeight="1">
      <c r="A333" s="94"/>
      <c r="B333" s="92"/>
      <c r="C333" s="92"/>
      <c r="D333" s="92"/>
      <c r="E333" s="92"/>
    </row>
    <row r="334" spans="1:5" ht="16" customHeight="1">
      <c r="A334" s="94"/>
      <c r="B334" s="92"/>
      <c r="C334" s="92"/>
      <c r="D334" s="92"/>
      <c r="E334" s="92"/>
    </row>
    <row r="335" spans="1:5" ht="16" customHeight="1">
      <c r="A335" s="94"/>
      <c r="B335" s="94"/>
      <c r="C335" s="92"/>
      <c r="D335" s="92"/>
      <c r="E335" s="92"/>
    </row>
    <row r="336" spans="1:5" ht="16" customHeight="1">
      <c r="A336" s="94"/>
      <c r="B336" s="94"/>
      <c r="C336" s="92"/>
      <c r="D336" s="92"/>
      <c r="E336" s="92"/>
    </row>
    <row r="337" spans="1:5" ht="16" customHeight="1">
      <c r="A337" s="92"/>
      <c r="B337" s="94"/>
      <c r="C337" s="92"/>
      <c r="D337" s="92"/>
      <c r="E337" s="92"/>
    </row>
    <row r="338" spans="1:5" ht="16" customHeight="1">
      <c r="A338" s="92"/>
      <c r="B338" s="94"/>
      <c r="C338" s="92"/>
      <c r="D338" s="92"/>
      <c r="E338" s="92"/>
    </row>
    <row r="339" spans="1:5" ht="16" customHeight="1">
      <c r="A339" s="92"/>
      <c r="B339" s="94"/>
      <c r="C339" s="92"/>
      <c r="D339" s="92"/>
      <c r="E339" s="92"/>
    </row>
    <row r="340" spans="1:5" ht="16" customHeight="1">
      <c r="A340" s="92"/>
      <c r="B340" s="94"/>
      <c r="C340" s="92"/>
      <c r="D340" s="92"/>
      <c r="E340" s="92"/>
    </row>
    <row r="341" spans="1:5" ht="16" customHeight="1">
      <c r="A341" s="92"/>
      <c r="B341" s="94"/>
      <c r="C341" s="92"/>
      <c r="D341" s="92"/>
      <c r="E341" s="92"/>
    </row>
    <row r="342" spans="1:5" ht="16" customHeight="1">
      <c r="A342" s="94"/>
      <c r="B342" s="92"/>
      <c r="C342" s="92"/>
      <c r="D342" s="92"/>
      <c r="E342" s="92"/>
    </row>
    <row r="343" spans="1:5" ht="16" customHeight="1">
      <c r="A343" s="94"/>
      <c r="B343" s="94"/>
      <c r="C343" s="92"/>
      <c r="D343" s="92"/>
      <c r="E343" s="92"/>
    </row>
    <row r="344" spans="1:5" ht="16" customHeight="1">
      <c r="A344" s="92"/>
      <c r="B344" s="94"/>
      <c r="C344" s="92"/>
      <c r="D344" s="92"/>
      <c r="E344" s="92"/>
    </row>
    <row r="345" spans="1:5" ht="16" customHeight="1">
      <c r="A345" s="94"/>
      <c r="B345" s="94"/>
      <c r="C345" s="92"/>
      <c r="D345" s="92"/>
      <c r="E345" s="92"/>
    </row>
    <row r="346" spans="1:5" ht="16" customHeight="1">
      <c r="A346" s="94"/>
      <c r="B346" s="94"/>
      <c r="C346" s="92"/>
      <c r="D346" s="92"/>
      <c r="E346" s="92"/>
    </row>
    <row r="347" spans="1:5" ht="16" customHeight="1">
      <c r="A347" s="92"/>
      <c r="B347" s="94"/>
      <c r="C347" s="92"/>
      <c r="D347" s="92"/>
      <c r="E347" s="92"/>
    </row>
    <row r="348" spans="1:5" ht="16" customHeight="1">
      <c r="A348" s="92"/>
      <c r="B348" s="94"/>
      <c r="C348" s="92"/>
      <c r="D348" s="92"/>
      <c r="E348" s="92"/>
    </row>
    <row r="349" spans="1:5" ht="16" customHeight="1">
      <c r="A349" s="94"/>
      <c r="B349" s="94"/>
      <c r="C349" s="92"/>
      <c r="D349" s="92"/>
      <c r="E349" s="92"/>
    </row>
    <row r="350" spans="1:5" ht="16" customHeight="1">
      <c r="A350" s="92"/>
      <c r="B350" s="94"/>
      <c r="C350" s="92"/>
      <c r="D350" s="92"/>
      <c r="E350" s="92"/>
    </row>
    <row r="351" spans="1:5" ht="16" customHeight="1">
      <c r="A351" s="92"/>
      <c r="B351" s="94"/>
      <c r="C351" s="92"/>
      <c r="D351" s="92"/>
      <c r="E351" s="92"/>
    </row>
    <row r="352" spans="1:5" ht="16" customHeight="1">
      <c r="A352" s="92"/>
      <c r="B352" s="94"/>
      <c r="C352" s="92"/>
      <c r="D352" s="92"/>
      <c r="E352" s="92"/>
    </row>
    <row r="353" spans="1:5" ht="16" customHeight="1">
      <c r="A353" s="92"/>
      <c r="B353" s="94"/>
      <c r="C353" s="92"/>
      <c r="D353" s="92"/>
      <c r="E353" s="92"/>
    </row>
    <row r="354" spans="1:5" ht="16" customHeight="1">
      <c r="A354" s="94"/>
      <c r="B354" s="94"/>
      <c r="C354" s="92"/>
      <c r="D354" s="92"/>
      <c r="E354" s="92"/>
    </row>
    <row r="355" spans="1:5" ht="16" customHeight="1">
      <c r="A355" s="94"/>
      <c r="B355" s="94"/>
      <c r="C355" s="92"/>
      <c r="D355" s="92"/>
      <c r="E355" s="92"/>
    </row>
    <row r="356" spans="1:5" ht="16" customHeight="1">
      <c r="A356" s="94"/>
      <c r="B356" s="94"/>
      <c r="C356" s="92"/>
      <c r="D356" s="92"/>
      <c r="E356" s="92"/>
    </row>
    <row r="357" spans="1:5" ht="16" customHeight="1">
      <c r="A357" s="94"/>
      <c r="B357" s="94"/>
      <c r="C357" s="92"/>
      <c r="D357" s="92"/>
      <c r="E357" s="92"/>
    </row>
    <row r="358" spans="1:5" ht="16" customHeight="1">
      <c r="A358" s="94"/>
      <c r="B358" s="94"/>
      <c r="C358" s="92"/>
      <c r="D358" s="92"/>
      <c r="E358" s="92"/>
    </row>
    <row r="359" spans="1:5" ht="16" customHeight="1">
      <c r="A359" s="92"/>
      <c r="B359" s="94"/>
      <c r="C359" s="92"/>
      <c r="D359" s="92"/>
      <c r="E359" s="92"/>
    </row>
    <row r="360" spans="1:5" ht="16" customHeight="1">
      <c r="A360" s="92"/>
      <c r="B360" s="94"/>
      <c r="C360" s="92"/>
      <c r="D360" s="92"/>
      <c r="E360" s="92"/>
    </row>
    <row r="361" spans="1:5" ht="16" customHeight="1">
      <c r="A361" s="92"/>
      <c r="B361" s="94"/>
      <c r="C361" s="92"/>
      <c r="D361" s="92"/>
      <c r="E361" s="92"/>
    </row>
    <row r="362" spans="1:5" ht="16" customHeight="1">
      <c r="A362" s="92"/>
      <c r="B362" s="94"/>
      <c r="C362" s="92"/>
      <c r="D362" s="92"/>
      <c r="E362" s="92"/>
    </row>
    <row r="363" spans="1:5" ht="16" customHeight="1">
      <c r="A363" s="92"/>
      <c r="B363" s="94"/>
      <c r="C363" s="92"/>
      <c r="D363" s="92"/>
      <c r="E363" s="92"/>
    </row>
    <row r="364" spans="1:5" ht="16" customHeight="1">
      <c r="A364" s="94"/>
      <c r="B364" s="94"/>
      <c r="C364" s="92"/>
      <c r="D364" s="92"/>
      <c r="E364" s="92"/>
    </row>
    <row r="365" spans="1:5" ht="16" customHeight="1">
      <c r="A365" s="92"/>
      <c r="B365" s="92"/>
      <c r="C365" s="92"/>
      <c r="D365" s="92"/>
      <c r="E365" s="92"/>
    </row>
    <row r="366" spans="1:5" ht="16" customHeight="1">
      <c r="A366" s="92"/>
      <c r="B366" s="94"/>
      <c r="C366" s="92"/>
      <c r="D366" s="92"/>
      <c r="E366" s="92"/>
    </row>
    <row r="367" spans="1:5" ht="16" customHeight="1">
      <c r="A367" s="94"/>
      <c r="B367" s="92"/>
      <c r="C367" s="92"/>
      <c r="D367" s="92"/>
      <c r="E367" s="92"/>
    </row>
    <row r="368" spans="1:5" ht="16" customHeight="1">
      <c r="A368" s="94"/>
      <c r="B368" s="94"/>
      <c r="C368" s="92"/>
      <c r="D368" s="92"/>
      <c r="E368" s="92"/>
    </row>
    <row r="369" spans="1:5" ht="16" customHeight="1">
      <c r="A369" s="94"/>
      <c r="B369" s="94"/>
      <c r="C369" s="92"/>
      <c r="D369" s="92"/>
      <c r="E369" s="92"/>
    </row>
    <row r="370" spans="1:5" ht="16" customHeight="1">
      <c r="A370" s="94"/>
      <c r="B370" s="94"/>
      <c r="C370" s="92"/>
      <c r="D370" s="92"/>
      <c r="E370" s="92"/>
    </row>
    <row r="371" spans="1:5" ht="16" customHeight="1">
      <c r="A371" s="94"/>
      <c r="B371" s="94"/>
      <c r="C371" s="92"/>
      <c r="D371" s="92"/>
      <c r="E371" s="92"/>
    </row>
    <row r="372" spans="1:5" ht="16" customHeight="1">
      <c r="A372" s="94"/>
      <c r="B372" s="94"/>
      <c r="C372" s="92"/>
      <c r="D372" s="92"/>
      <c r="E372" s="92"/>
    </row>
    <row r="373" spans="1:5" ht="16" customHeight="1">
      <c r="A373" s="92"/>
      <c r="B373" s="94"/>
      <c r="C373" s="92"/>
      <c r="D373" s="92"/>
      <c r="E373" s="92"/>
    </row>
    <row r="374" spans="1:5" ht="16" customHeight="1">
      <c r="A374" s="94"/>
      <c r="B374" s="94"/>
      <c r="C374" s="92"/>
      <c r="D374" s="92"/>
      <c r="E374" s="92"/>
    </row>
    <row r="375" spans="1:5" ht="16" customHeight="1">
      <c r="A375" s="94"/>
      <c r="B375" s="92"/>
      <c r="C375" s="92"/>
      <c r="D375" s="92"/>
      <c r="E375" s="92"/>
    </row>
    <row r="376" spans="1:5" ht="16" customHeight="1">
      <c r="A376" s="92"/>
      <c r="B376" s="94"/>
      <c r="C376" s="92"/>
      <c r="D376" s="92"/>
      <c r="E376" s="92"/>
    </row>
    <row r="377" spans="1:5" ht="16" customHeight="1">
      <c r="A377" s="92"/>
      <c r="B377" s="94"/>
      <c r="C377" s="92"/>
      <c r="D377" s="92"/>
      <c r="E377" s="92"/>
    </row>
    <row r="378" spans="1:5" ht="16" customHeight="1">
      <c r="A378" s="92"/>
      <c r="B378" s="94"/>
      <c r="C378" s="92"/>
      <c r="D378" s="92"/>
      <c r="E378" s="92"/>
    </row>
    <row r="379" spans="1:5" ht="16" customHeight="1">
      <c r="A379" s="94"/>
      <c r="B379" s="94"/>
      <c r="C379" s="92"/>
      <c r="D379" s="92"/>
      <c r="E379" s="92"/>
    </row>
    <row r="380" spans="1:5" ht="16" customHeight="1">
      <c r="A380" s="94"/>
      <c r="B380" s="92"/>
      <c r="C380" s="92"/>
      <c r="D380" s="92"/>
      <c r="E380" s="92"/>
    </row>
    <row r="381" spans="1:5" ht="16" customHeight="1">
      <c r="A381" s="94"/>
      <c r="B381" s="94"/>
      <c r="C381" s="92"/>
      <c r="D381" s="92"/>
      <c r="E381" s="92"/>
    </row>
    <row r="382" spans="1:5" ht="16" customHeight="1">
      <c r="A382" s="92"/>
      <c r="B382" s="92"/>
      <c r="C382" s="92"/>
      <c r="D382" s="92"/>
      <c r="E382" s="92"/>
    </row>
    <row r="383" spans="1:5" ht="16" customHeight="1">
      <c r="A383" s="94"/>
      <c r="B383" s="92"/>
      <c r="C383" s="92"/>
      <c r="D383" s="92"/>
      <c r="E383" s="92"/>
    </row>
    <row r="384" spans="1:5" ht="16" customHeight="1">
      <c r="A384" s="94"/>
      <c r="B384" s="94"/>
      <c r="C384" s="92"/>
      <c r="D384" s="92"/>
      <c r="E384" s="92"/>
    </row>
    <row r="385" spans="1:5" ht="16" customHeight="1">
      <c r="A385" s="92"/>
      <c r="B385" s="94"/>
      <c r="C385" s="92"/>
      <c r="D385" s="92"/>
      <c r="E385" s="92"/>
    </row>
    <row r="386" spans="1:5" ht="16" customHeight="1">
      <c r="A386" s="92"/>
      <c r="B386" s="94"/>
      <c r="C386" s="92"/>
      <c r="D386" s="92"/>
      <c r="E386" s="92"/>
    </row>
    <row r="387" spans="1:5" ht="16" customHeight="1">
      <c r="A387" s="92"/>
      <c r="B387" s="94"/>
      <c r="C387" s="92"/>
      <c r="D387" s="92"/>
      <c r="E387" s="92"/>
    </row>
    <row r="388" spans="1:5" ht="16" customHeight="1">
      <c r="A388" s="92"/>
      <c r="B388" s="94"/>
      <c r="C388" s="92"/>
      <c r="D388" s="92"/>
      <c r="E388" s="92"/>
    </row>
    <row r="389" spans="1:5" ht="16" customHeight="1">
      <c r="A389" s="94"/>
      <c r="B389" s="94"/>
      <c r="C389" s="92"/>
      <c r="D389" s="92"/>
      <c r="E389" s="92"/>
    </row>
    <row r="390" spans="1:5" ht="16" customHeight="1">
      <c r="A390" s="94"/>
      <c r="B390" s="94"/>
      <c r="C390" s="92"/>
      <c r="D390" s="92"/>
      <c r="E390" s="92"/>
    </row>
    <row r="391" spans="1:5" ht="16" customHeight="1">
      <c r="A391" s="92"/>
      <c r="B391" s="94"/>
      <c r="C391" s="92"/>
      <c r="D391" s="92"/>
      <c r="E391" s="92"/>
    </row>
    <row r="392" spans="1:5" ht="16" customHeight="1">
      <c r="A392" s="94"/>
      <c r="B392" s="92"/>
      <c r="C392" s="92"/>
      <c r="D392" s="92"/>
      <c r="E392" s="92"/>
    </row>
    <row r="393" spans="1:5" ht="16" customHeight="1">
      <c r="A393" s="94"/>
      <c r="B393" s="92"/>
      <c r="C393" s="92"/>
      <c r="D393" s="92"/>
      <c r="E393" s="92"/>
    </row>
    <row r="394" spans="1:5" ht="16" customHeight="1">
      <c r="A394" s="94"/>
      <c r="B394" s="94"/>
      <c r="C394" s="92"/>
      <c r="D394" s="92"/>
      <c r="E394" s="92"/>
    </row>
    <row r="395" spans="1:5" ht="16" customHeight="1">
      <c r="A395" s="94"/>
      <c r="B395" s="94"/>
      <c r="C395" s="92"/>
      <c r="D395" s="92"/>
      <c r="E395" s="92"/>
    </row>
    <row r="396" spans="1:5" ht="16" customHeight="1">
      <c r="A396" s="92"/>
      <c r="B396" s="94"/>
      <c r="C396" s="92"/>
      <c r="D396" s="92"/>
      <c r="E396" s="92"/>
    </row>
    <row r="397" spans="1:5" ht="16" customHeight="1">
      <c r="A397" s="94"/>
      <c r="B397" s="92"/>
      <c r="C397" s="92"/>
      <c r="D397" s="92"/>
      <c r="E397" s="92"/>
    </row>
    <row r="398" spans="1:5" ht="16" customHeight="1">
      <c r="A398" s="94"/>
      <c r="B398" s="94"/>
      <c r="C398" s="92"/>
      <c r="D398" s="92"/>
      <c r="E398" s="92"/>
    </row>
    <row r="399" spans="1:5" ht="16" customHeight="1">
      <c r="A399" s="94"/>
      <c r="B399" s="94"/>
      <c r="C399" s="92"/>
      <c r="D399" s="92"/>
      <c r="E399" s="92"/>
    </row>
    <row r="400" spans="1:5" ht="16" customHeight="1">
      <c r="A400" s="94"/>
      <c r="B400" s="94"/>
      <c r="C400" s="92"/>
      <c r="D400" s="92"/>
      <c r="E400" s="92"/>
    </row>
    <row r="401" spans="1:5" ht="16" customHeight="1">
      <c r="A401" s="94"/>
      <c r="B401" s="92"/>
      <c r="C401" s="92"/>
      <c r="D401" s="92"/>
      <c r="E401" s="92"/>
    </row>
    <row r="402" spans="1:5" ht="16" customHeight="1">
      <c r="A402" s="94"/>
      <c r="B402" s="94"/>
      <c r="C402" s="92"/>
      <c r="D402" s="92"/>
      <c r="E402" s="92"/>
    </row>
    <row r="403" spans="1:5" ht="16" customHeight="1">
      <c r="A403" s="94"/>
      <c r="B403" s="94"/>
      <c r="C403" s="92"/>
      <c r="D403" s="92"/>
      <c r="E403" s="92"/>
    </row>
    <row r="404" spans="1:5" ht="16" customHeight="1">
      <c r="A404" s="94"/>
      <c r="B404" s="94"/>
      <c r="C404" s="92"/>
      <c r="D404" s="92"/>
      <c r="E404" s="92"/>
    </row>
    <row r="405" spans="1:5" ht="16" customHeight="1">
      <c r="A405" s="94"/>
      <c r="B405" s="94"/>
      <c r="C405" s="92"/>
      <c r="D405" s="92"/>
      <c r="E405" s="92"/>
    </row>
    <row r="406" spans="1:5" ht="16" customHeight="1">
      <c r="A406" s="94"/>
      <c r="B406" s="94"/>
      <c r="C406" s="92"/>
      <c r="D406" s="92"/>
      <c r="E406" s="92"/>
    </row>
    <row r="407" spans="1:5" ht="16" customHeight="1">
      <c r="A407" s="94"/>
      <c r="B407" s="94"/>
      <c r="C407" s="92"/>
      <c r="D407" s="92"/>
      <c r="E407" s="92"/>
    </row>
    <row r="408" spans="1:5" ht="16" customHeight="1">
      <c r="A408" s="94"/>
      <c r="B408" s="92"/>
      <c r="C408" s="92"/>
      <c r="D408" s="92"/>
      <c r="E408" s="92"/>
    </row>
    <row r="409" spans="1:5" ht="16" customHeight="1">
      <c r="A409" s="92"/>
      <c r="B409" s="92"/>
      <c r="C409" s="92"/>
      <c r="D409" s="92"/>
      <c r="E409" s="92"/>
    </row>
    <row r="410" spans="1:5" ht="16" customHeight="1">
      <c r="A410" s="92"/>
      <c r="B410" s="94"/>
      <c r="C410" s="92"/>
      <c r="D410" s="92"/>
      <c r="E410" s="92"/>
    </row>
    <row r="411" spans="1:5" ht="16" customHeight="1">
      <c r="A411" s="94"/>
      <c r="B411" s="94"/>
      <c r="C411" s="92"/>
      <c r="D411" s="92"/>
      <c r="E411" s="92"/>
    </row>
    <row r="412" spans="1:5" ht="16" customHeight="1">
      <c r="A412" s="94"/>
      <c r="B412" s="94"/>
      <c r="C412" s="92"/>
      <c r="D412" s="92"/>
      <c r="E412" s="92"/>
    </row>
    <row r="413" spans="1:5" ht="16" customHeight="1">
      <c r="A413" s="92"/>
      <c r="B413" s="94"/>
      <c r="C413" s="92"/>
      <c r="D413" s="92"/>
      <c r="E413" s="92"/>
    </row>
    <row r="414" spans="1:5" ht="16" customHeight="1">
      <c r="A414" s="94"/>
      <c r="B414" s="94"/>
      <c r="C414" s="92"/>
      <c r="D414" s="92"/>
      <c r="E414" s="92"/>
    </row>
    <row r="415" spans="1:5" ht="16" customHeight="1">
      <c r="A415" s="94"/>
      <c r="B415" s="94"/>
      <c r="C415" s="92"/>
      <c r="D415" s="92"/>
      <c r="E415" s="92"/>
    </row>
    <row r="416" spans="1:5" ht="16" customHeight="1">
      <c r="A416" s="94"/>
      <c r="B416" s="94"/>
      <c r="C416" s="92"/>
      <c r="D416" s="92"/>
      <c r="E416" s="92"/>
    </row>
    <row r="417" spans="1:5" ht="16" customHeight="1">
      <c r="A417" s="94"/>
      <c r="B417" s="94"/>
      <c r="C417" s="92"/>
      <c r="D417" s="92"/>
      <c r="E417" s="92"/>
    </row>
    <row r="418" spans="1:5" ht="16" customHeight="1">
      <c r="A418" s="94"/>
      <c r="B418" s="94"/>
      <c r="C418" s="92"/>
      <c r="D418" s="92"/>
      <c r="E418" s="92"/>
    </row>
    <row r="419" spans="1:5" ht="16" customHeight="1">
      <c r="A419" s="94"/>
      <c r="B419" s="92"/>
      <c r="C419" s="92"/>
      <c r="D419" s="92"/>
      <c r="E419" s="92"/>
    </row>
    <row r="420" spans="1:5" ht="16" customHeight="1">
      <c r="A420" s="94"/>
      <c r="B420" s="94"/>
      <c r="C420" s="92"/>
      <c r="D420" s="92"/>
      <c r="E420" s="92"/>
    </row>
    <row r="421" spans="1:5" ht="16" customHeight="1">
      <c r="A421" s="94"/>
      <c r="B421" s="94"/>
      <c r="C421" s="92"/>
      <c r="D421" s="92"/>
      <c r="E421" s="92"/>
    </row>
    <row r="422" spans="1:5" ht="16" customHeight="1">
      <c r="A422" s="94"/>
      <c r="B422" s="92"/>
      <c r="C422" s="92"/>
      <c r="D422" s="92"/>
      <c r="E422" s="92"/>
    </row>
    <row r="423" spans="1:5" ht="16" customHeight="1">
      <c r="A423" s="94"/>
      <c r="B423" s="94"/>
      <c r="C423" s="92"/>
      <c r="D423" s="92"/>
      <c r="E423" s="92"/>
    </row>
    <row r="424" spans="1:5" ht="16" customHeight="1">
      <c r="A424" s="94"/>
      <c r="B424" s="92"/>
      <c r="C424" s="92"/>
      <c r="D424" s="92"/>
      <c r="E424" s="92"/>
    </row>
    <row r="425" spans="1:5" ht="16" customHeight="1">
      <c r="A425" s="94"/>
      <c r="B425" s="94"/>
      <c r="C425" s="92"/>
      <c r="D425" s="92"/>
      <c r="E425" s="92"/>
    </row>
    <row r="426" spans="1:5" ht="16" customHeight="1">
      <c r="A426" s="94"/>
      <c r="B426" s="92"/>
      <c r="C426" s="92"/>
      <c r="D426" s="92"/>
      <c r="E426" s="92"/>
    </row>
    <row r="427" spans="1:5" ht="16" customHeight="1">
      <c r="A427" s="94"/>
      <c r="B427" s="94"/>
      <c r="C427" s="92"/>
      <c r="D427" s="92"/>
      <c r="E427" s="92"/>
    </row>
    <row r="428" spans="1:5" ht="16" customHeight="1">
      <c r="A428" s="94"/>
      <c r="B428" s="94"/>
      <c r="C428" s="92"/>
      <c r="D428" s="92"/>
      <c r="E428" s="92"/>
    </row>
    <row r="429" spans="1:5" ht="16" customHeight="1">
      <c r="A429" s="94"/>
      <c r="B429" s="92"/>
      <c r="C429" s="92"/>
      <c r="D429" s="92"/>
      <c r="E429" s="92"/>
    </row>
    <row r="430" spans="1:5" ht="16" customHeight="1">
      <c r="A430" s="92"/>
      <c r="B430" s="92"/>
      <c r="C430" s="92"/>
      <c r="D430" s="92"/>
      <c r="E430" s="92"/>
    </row>
    <row r="431" spans="1:5" ht="16" customHeight="1">
      <c r="A431" s="92"/>
      <c r="B431" s="94"/>
      <c r="C431" s="92"/>
      <c r="D431" s="92"/>
      <c r="E431" s="92"/>
    </row>
    <row r="432" spans="1:5" ht="16" customHeight="1">
      <c r="A432" s="92"/>
      <c r="B432" s="94"/>
      <c r="C432" s="92"/>
      <c r="D432" s="92"/>
      <c r="E432" s="92"/>
    </row>
    <row r="433" spans="1:5" ht="16" customHeight="1">
      <c r="A433" s="94"/>
      <c r="B433" s="94"/>
      <c r="C433" s="92"/>
      <c r="D433" s="92"/>
      <c r="E433" s="92"/>
    </row>
    <row r="434" spans="1:5" ht="16" customHeight="1">
      <c r="A434" s="94"/>
      <c r="B434" s="94"/>
      <c r="C434" s="92"/>
      <c r="D434" s="92"/>
      <c r="E434" s="92"/>
    </row>
    <row r="435" spans="1:5" ht="16" customHeight="1">
      <c r="A435" s="92"/>
      <c r="B435" s="92"/>
      <c r="C435" s="92"/>
      <c r="D435" s="92"/>
      <c r="E435" s="92"/>
    </row>
    <row r="436" spans="1:5" ht="16" customHeight="1">
      <c r="A436" s="94"/>
      <c r="B436" s="94"/>
      <c r="C436" s="92"/>
      <c r="D436" s="92"/>
      <c r="E436" s="92"/>
    </row>
    <row r="437" spans="1:5" ht="16" customHeight="1">
      <c r="A437" s="94"/>
      <c r="B437" s="94"/>
      <c r="C437" s="92"/>
      <c r="D437" s="92"/>
      <c r="E437" s="92"/>
    </row>
    <row r="438" spans="1:5" ht="16" customHeight="1">
      <c r="A438" s="94"/>
      <c r="B438" s="94"/>
      <c r="C438" s="92"/>
      <c r="D438" s="92"/>
      <c r="E438" s="92"/>
    </row>
    <row r="439" spans="1:5" ht="16" customHeight="1">
      <c r="A439" s="94"/>
      <c r="B439" s="94"/>
      <c r="C439" s="92"/>
      <c r="D439" s="92"/>
      <c r="E439" s="92"/>
    </row>
    <row r="440" spans="1:5" ht="16" customHeight="1">
      <c r="A440" s="94"/>
      <c r="B440" s="94"/>
      <c r="C440" s="92"/>
      <c r="D440" s="92"/>
      <c r="E440" s="92"/>
    </row>
    <row r="441" spans="1:5" ht="16" customHeight="1">
      <c r="A441" s="94"/>
      <c r="B441" s="94"/>
      <c r="C441" s="92"/>
      <c r="D441" s="92"/>
      <c r="E441" s="92"/>
    </row>
    <row r="442" spans="1:5" ht="16" customHeight="1">
      <c r="A442" s="94"/>
      <c r="B442" s="94"/>
      <c r="C442" s="92"/>
      <c r="D442" s="92"/>
      <c r="E442" s="92"/>
    </row>
    <row r="443" spans="1:5" ht="16" customHeight="1">
      <c r="A443" s="94"/>
      <c r="B443" s="94"/>
      <c r="C443" s="92"/>
      <c r="D443" s="92"/>
      <c r="E443" s="92"/>
    </row>
    <row r="444" spans="1:5" ht="16" customHeight="1">
      <c r="A444" s="94"/>
      <c r="B444" s="94"/>
      <c r="C444" s="92"/>
      <c r="D444" s="92"/>
      <c r="E444" s="92"/>
    </row>
    <row r="445" spans="1:5" ht="16" customHeight="1">
      <c r="A445" s="94"/>
      <c r="B445" s="92"/>
      <c r="C445" s="92"/>
      <c r="D445" s="92"/>
      <c r="E445" s="92"/>
    </row>
    <row r="446" spans="1:5" ht="16" customHeight="1">
      <c r="A446" s="94"/>
      <c r="B446" s="94"/>
      <c r="C446" s="92"/>
      <c r="D446" s="92"/>
      <c r="E446" s="92"/>
    </row>
    <row r="447" spans="1:5" ht="16" customHeight="1">
      <c r="A447" s="94"/>
      <c r="B447" s="94"/>
      <c r="C447" s="92"/>
      <c r="D447" s="92"/>
      <c r="E447" s="92"/>
    </row>
    <row r="448" spans="1:5" ht="16" customHeight="1">
      <c r="A448" s="94"/>
      <c r="B448" s="94"/>
      <c r="C448" s="92"/>
      <c r="D448" s="92"/>
      <c r="E448" s="92"/>
    </row>
    <row r="449" spans="1:5" ht="16" customHeight="1">
      <c r="A449" s="94"/>
      <c r="B449" s="94"/>
      <c r="C449" s="92"/>
      <c r="D449" s="92"/>
      <c r="E449" s="92"/>
    </row>
    <row r="450" spans="1:5" ht="16" customHeight="1">
      <c r="A450" s="94"/>
      <c r="B450" s="94"/>
      <c r="C450" s="92"/>
      <c r="D450" s="92"/>
      <c r="E450" s="92"/>
    </row>
    <row r="451" spans="1:5" ht="16" customHeight="1">
      <c r="A451" s="94"/>
      <c r="B451" s="94"/>
      <c r="C451" s="92"/>
      <c r="D451" s="92"/>
      <c r="E451" s="92"/>
    </row>
    <row r="452" spans="1:5" ht="16" customHeight="1">
      <c r="A452" s="94"/>
      <c r="B452" s="92"/>
      <c r="C452" s="92"/>
      <c r="D452" s="92"/>
      <c r="E452" s="92"/>
    </row>
    <row r="453" spans="1:5" ht="16" customHeight="1">
      <c r="A453" s="94"/>
      <c r="B453" s="94"/>
      <c r="C453" s="92"/>
      <c r="D453" s="92"/>
      <c r="E453" s="92"/>
    </row>
    <row r="454" spans="1:5" ht="16" customHeight="1">
      <c r="A454" s="94"/>
      <c r="B454" s="94"/>
      <c r="C454" s="92"/>
      <c r="D454" s="92"/>
      <c r="E454" s="92"/>
    </row>
    <row r="455" spans="1:5" ht="16" customHeight="1">
      <c r="A455" s="94"/>
      <c r="B455" s="94"/>
      <c r="C455" s="92"/>
      <c r="D455" s="92"/>
      <c r="E455" s="92"/>
    </row>
    <row r="456" spans="1:5" ht="16" customHeight="1">
      <c r="A456" s="94"/>
      <c r="B456" s="92"/>
      <c r="C456" s="92"/>
      <c r="D456" s="92"/>
      <c r="E456" s="92"/>
    </row>
    <row r="457" spans="1:5" ht="16" customHeight="1">
      <c r="A457" s="92"/>
      <c r="B457" s="92"/>
      <c r="C457" s="92"/>
      <c r="D457" s="92"/>
      <c r="E457" s="92"/>
    </row>
    <row r="458" spans="1:5" ht="16" customHeight="1">
      <c r="A458" s="92"/>
      <c r="B458" s="94"/>
      <c r="C458" s="92"/>
      <c r="D458" s="92"/>
      <c r="E458" s="92"/>
    </row>
    <row r="459" spans="1:5" ht="16" customHeight="1">
      <c r="A459" s="94"/>
      <c r="B459" s="94"/>
      <c r="C459" s="92"/>
      <c r="D459" s="92"/>
      <c r="E459" s="92"/>
    </row>
    <row r="460" spans="1:5" ht="16" customHeight="1">
      <c r="A460" s="92"/>
      <c r="B460" s="94"/>
      <c r="C460" s="92"/>
      <c r="D460" s="92"/>
      <c r="E460" s="92"/>
    </row>
    <row r="461" spans="1:5" ht="16" customHeight="1">
      <c r="A461" s="92"/>
      <c r="B461" s="94"/>
      <c r="C461" s="92"/>
      <c r="D461" s="92"/>
      <c r="E461" s="92"/>
    </row>
    <row r="462" spans="1:5" ht="16" customHeight="1">
      <c r="A462" s="94"/>
      <c r="B462" s="94"/>
      <c r="C462" s="92"/>
      <c r="D462" s="92"/>
      <c r="E462" s="92"/>
    </row>
    <row r="463" spans="1:5" ht="16" customHeight="1">
      <c r="A463" s="94"/>
      <c r="B463" s="94"/>
      <c r="C463" s="92"/>
      <c r="D463" s="92"/>
      <c r="E463" s="92"/>
    </row>
    <row r="464" spans="1:5" ht="16" customHeight="1">
      <c r="A464" s="94"/>
      <c r="B464" s="94"/>
      <c r="C464" s="92"/>
      <c r="D464" s="92"/>
      <c r="E464" s="92"/>
    </row>
    <row r="465" spans="1:5" ht="16" customHeight="1">
      <c r="A465" s="94"/>
      <c r="B465" s="94"/>
      <c r="C465" s="92"/>
      <c r="D465" s="92"/>
      <c r="E465" s="92"/>
    </row>
    <row r="466" spans="1:5" ht="16" customHeight="1">
      <c r="A466" s="94"/>
      <c r="B466" s="94"/>
      <c r="C466" s="92"/>
      <c r="D466" s="92"/>
      <c r="E466" s="92"/>
    </row>
    <row r="467" spans="1:5" ht="16" customHeight="1">
      <c r="A467" s="94"/>
      <c r="B467" s="94"/>
      <c r="C467" s="92"/>
      <c r="D467" s="92"/>
      <c r="E467" s="92"/>
    </row>
    <row r="468" spans="1:5" ht="16" customHeight="1">
      <c r="A468" s="94"/>
      <c r="B468" s="94"/>
      <c r="C468" s="92"/>
      <c r="D468" s="92"/>
      <c r="E468" s="92"/>
    </row>
    <row r="469" spans="1:5" ht="16" customHeight="1">
      <c r="A469" s="94"/>
      <c r="B469" s="94"/>
      <c r="C469" s="92"/>
      <c r="D469" s="92"/>
      <c r="E469" s="92"/>
    </row>
    <row r="470" spans="1:5" ht="16" customHeight="1">
      <c r="A470" s="94"/>
      <c r="B470" s="94"/>
      <c r="C470" s="92"/>
      <c r="D470" s="92"/>
      <c r="E470" s="92"/>
    </row>
    <row r="471" spans="1:5" ht="16" customHeight="1">
      <c r="A471" s="94"/>
      <c r="B471" s="92"/>
      <c r="C471" s="92"/>
      <c r="D471" s="92"/>
      <c r="E471" s="92"/>
    </row>
    <row r="472" spans="1:5" ht="16" customHeight="1">
      <c r="A472" s="94"/>
      <c r="B472" s="94"/>
      <c r="C472" s="92"/>
      <c r="D472" s="92"/>
      <c r="E472" s="92"/>
    </row>
    <row r="473" spans="1:5" ht="16" customHeight="1">
      <c r="A473" s="94"/>
      <c r="B473" s="94"/>
      <c r="C473" s="92"/>
      <c r="D473" s="92"/>
      <c r="E473" s="92"/>
    </row>
    <row r="474" spans="1:5" ht="16" customHeight="1">
      <c r="A474" s="92"/>
      <c r="B474" s="94"/>
      <c r="C474" s="92"/>
      <c r="D474" s="92"/>
      <c r="E474" s="92"/>
    </row>
    <row r="475" spans="1:5" ht="16" customHeight="1">
      <c r="A475" s="92"/>
      <c r="B475" s="94"/>
      <c r="C475" s="92"/>
      <c r="D475" s="92"/>
      <c r="E475" s="92"/>
    </row>
    <row r="476" spans="1:5" ht="16" customHeight="1">
      <c r="A476" s="92"/>
      <c r="B476" s="94"/>
      <c r="C476" s="92"/>
      <c r="D476" s="92"/>
      <c r="E476" s="92"/>
    </row>
    <row r="477" spans="1:5" ht="16" customHeight="1">
      <c r="A477" s="94"/>
      <c r="B477" s="94"/>
      <c r="C477" s="92"/>
      <c r="D477" s="92"/>
      <c r="E477" s="92"/>
    </row>
    <row r="478" spans="1:5" ht="16" customHeight="1">
      <c r="A478" s="94"/>
      <c r="B478" s="94"/>
      <c r="C478" s="92"/>
      <c r="D478" s="92"/>
      <c r="E478" s="92"/>
    </row>
    <row r="479" spans="1:5" ht="16" customHeight="1">
      <c r="A479" s="94"/>
      <c r="B479" s="94"/>
      <c r="C479" s="92"/>
      <c r="D479" s="92"/>
      <c r="E479" s="92"/>
    </row>
    <row r="480" spans="1:5" ht="16" customHeight="1">
      <c r="A480" s="94"/>
      <c r="B480" s="94"/>
      <c r="C480" s="92"/>
      <c r="D480" s="92"/>
      <c r="E480" s="92"/>
    </row>
    <row r="481" spans="1:5" ht="16" customHeight="1">
      <c r="A481" s="94"/>
      <c r="B481" s="94"/>
      <c r="C481" s="92"/>
      <c r="D481" s="92"/>
      <c r="E481" s="92"/>
    </row>
    <row r="482" spans="1:5" ht="16" customHeight="1">
      <c r="A482" s="94"/>
      <c r="B482" s="92"/>
      <c r="C482" s="92"/>
      <c r="D482" s="92"/>
      <c r="E482" s="92"/>
    </row>
    <row r="483" spans="1:5" ht="16" customHeight="1">
      <c r="A483" s="94"/>
      <c r="B483" s="92"/>
      <c r="C483" s="92"/>
      <c r="D483" s="92"/>
      <c r="E483" s="92"/>
    </row>
    <row r="484" spans="1:5" ht="16" customHeight="1">
      <c r="A484" s="94"/>
      <c r="B484" s="94"/>
      <c r="C484" s="92"/>
      <c r="D484" s="92"/>
      <c r="E484" s="92"/>
    </row>
    <row r="485" spans="1:5" ht="16" customHeight="1">
      <c r="A485" s="94"/>
      <c r="B485" s="94"/>
      <c r="C485" s="92"/>
      <c r="D485" s="92"/>
      <c r="E485" s="92"/>
    </row>
    <row r="486" spans="1:5" ht="16" customHeight="1">
      <c r="A486" s="94"/>
      <c r="B486" s="94"/>
      <c r="C486" s="92"/>
      <c r="D486" s="92"/>
      <c r="E486" s="92"/>
    </row>
    <row r="487" spans="1:5" ht="16" customHeight="1">
      <c r="A487" s="94"/>
      <c r="B487" s="94"/>
      <c r="C487" s="92"/>
      <c r="D487" s="92"/>
      <c r="E487" s="92"/>
    </row>
    <row r="488" spans="1:5" ht="16" customHeight="1">
      <c r="A488" s="94"/>
      <c r="B488" s="94"/>
      <c r="C488" s="92"/>
      <c r="D488" s="92"/>
      <c r="E488" s="92"/>
    </row>
    <row r="489" spans="1:5" ht="16" customHeight="1">
      <c r="A489" s="94"/>
      <c r="B489" s="94"/>
      <c r="C489" s="92"/>
      <c r="D489" s="92"/>
      <c r="E489" s="92"/>
    </row>
    <row r="490" spans="1:5" ht="16" customHeight="1">
      <c r="A490" s="94"/>
      <c r="B490" s="94"/>
      <c r="C490" s="92"/>
      <c r="D490" s="92"/>
      <c r="E490" s="92"/>
    </row>
    <row r="491" spans="1:5" ht="16" customHeight="1">
      <c r="A491" s="94"/>
      <c r="B491" s="94"/>
      <c r="C491" s="92"/>
      <c r="D491" s="92"/>
      <c r="E491" s="92"/>
    </row>
    <row r="492" spans="1:5" ht="16" customHeight="1">
      <c r="A492" s="94"/>
      <c r="B492" s="94"/>
      <c r="C492" s="92"/>
      <c r="D492" s="92"/>
      <c r="E492" s="92"/>
    </row>
    <row r="493" spans="1:5" ht="16" customHeight="1">
      <c r="A493" s="94"/>
      <c r="B493" s="94"/>
      <c r="C493" s="92"/>
      <c r="D493" s="92"/>
      <c r="E493" s="92"/>
    </row>
    <row r="494" spans="1:5" ht="16" customHeight="1">
      <c r="A494" s="94"/>
      <c r="B494" s="94"/>
      <c r="C494" s="92"/>
      <c r="D494" s="92"/>
      <c r="E494" s="92"/>
    </row>
    <row r="495" spans="1:5" ht="16" customHeight="1">
      <c r="A495" s="92"/>
      <c r="B495" s="94"/>
      <c r="C495" s="92"/>
      <c r="D495" s="92"/>
      <c r="E495" s="92"/>
    </row>
    <row r="496" spans="1:5" ht="16" customHeight="1">
      <c r="A496" s="94"/>
      <c r="B496" s="92"/>
      <c r="C496" s="92"/>
      <c r="D496" s="92"/>
      <c r="E496" s="92"/>
    </row>
    <row r="497" spans="1:5" ht="16" customHeight="1">
      <c r="A497" s="94"/>
      <c r="B497" s="92"/>
      <c r="C497" s="92"/>
      <c r="D497" s="92"/>
      <c r="E497" s="92"/>
    </row>
    <row r="498" spans="1:5" ht="16" customHeight="1">
      <c r="A498" s="94"/>
      <c r="B498" s="94"/>
      <c r="C498" s="92"/>
      <c r="D498" s="92"/>
      <c r="E498" s="92"/>
    </row>
    <row r="499" spans="1:5" ht="16" customHeight="1">
      <c r="A499" s="94"/>
      <c r="B499" s="92"/>
      <c r="C499" s="92"/>
      <c r="D499" s="92"/>
      <c r="E499" s="92"/>
    </row>
    <row r="500" spans="1:5" ht="16" customHeight="1">
      <c r="A500" s="94"/>
      <c r="B500" s="94"/>
      <c r="C500" s="92"/>
      <c r="D500" s="92"/>
      <c r="E500" s="92"/>
    </row>
    <row r="501" spans="1:5" ht="16" customHeight="1">
      <c r="A501" s="94"/>
      <c r="B501" s="94"/>
      <c r="C501" s="92"/>
      <c r="D501" s="92"/>
      <c r="E501" s="92"/>
    </row>
    <row r="502" spans="1:5" ht="16" customHeight="1">
      <c r="A502" s="94"/>
      <c r="B502" s="94"/>
      <c r="C502" s="92"/>
      <c r="D502" s="92"/>
      <c r="E502" s="92"/>
    </row>
    <row r="503" spans="1:5" ht="16" customHeight="1">
      <c r="A503" s="94"/>
      <c r="B503" s="94"/>
      <c r="C503" s="92"/>
      <c r="D503" s="92"/>
      <c r="E503" s="92"/>
    </row>
    <row r="504" spans="1:5" ht="16" customHeight="1">
      <c r="A504" s="94"/>
      <c r="B504" s="94"/>
      <c r="C504" s="92"/>
      <c r="D504" s="92"/>
      <c r="E504" s="92"/>
    </row>
    <row r="505" spans="1:5" ht="16" customHeight="1">
      <c r="A505" s="92"/>
      <c r="B505" s="94"/>
      <c r="C505" s="92"/>
      <c r="D505" s="92"/>
      <c r="E505" s="92"/>
    </row>
    <row r="506" spans="1:5" ht="16" customHeight="1">
      <c r="A506" s="92"/>
      <c r="B506" s="94"/>
      <c r="C506" s="92"/>
      <c r="D506" s="92"/>
      <c r="E506" s="92"/>
    </row>
    <row r="507" spans="1:5" ht="16" customHeight="1">
      <c r="A507" s="92"/>
      <c r="B507" s="94"/>
      <c r="C507" s="92"/>
      <c r="D507" s="92"/>
      <c r="E507" s="92"/>
    </row>
    <row r="508" spans="1:5" ht="16" customHeight="1">
      <c r="A508" s="94"/>
      <c r="B508" s="92"/>
      <c r="C508" s="92"/>
      <c r="D508" s="92"/>
      <c r="E508" s="92"/>
    </row>
    <row r="509" spans="1:5" ht="16" customHeight="1">
      <c r="A509" s="94"/>
      <c r="B509" s="92"/>
      <c r="C509" s="92"/>
      <c r="D509" s="92"/>
      <c r="E509" s="92"/>
    </row>
    <row r="510" spans="1:5" ht="16" customHeight="1">
      <c r="A510" s="94"/>
      <c r="B510" s="92"/>
      <c r="C510" s="92"/>
      <c r="D510" s="92"/>
      <c r="E510" s="92"/>
    </row>
    <row r="511" spans="1:5" ht="16" customHeight="1">
      <c r="A511" s="92"/>
      <c r="B511" s="94"/>
      <c r="C511" s="92"/>
      <c r="D511" s="92"/>
      <c r="E511" s="92"/>
    </row>
    <row r="512" spans="1:5" ht="16" customHeight="1">
      <c r="A512" s="92"/>
      <c r="B512" s="92"/>
      <c r="C512" s="92"/>
      <c r="D512" s="92"/>
      <c r="E512" s="92"/>
    </row>
    <row r="513" spans="1:5" ht="16" customHeight="1">
      <c r="A513" s="94"/>
      <c r="B513" s="94"/>
      <c r="C513" s="92"/>
      <c r="D513" s="92"/>
      <c r="E513" s="92"/>
    </row>
    <row r="514" spans="1:5" ht="16" customHeight="1">
      <c r="A514" s="92"/>
      <c r="B514" s="94"/>
      <c r="C514" s="92"/>
      <c r="D514" s="92"/>
      <c r="E514" s="92"/>
    </row>
    <row r="515" spans="1:5" ht="16" customHeight="1">
      <c r="A515" s="94"/>
      <c r="B515" s="94"/>
      <c r="C515" s="92"/>
      <c r="D515" s="92"/>
      <c r="E515" s="92"/>
    </row>
    <row r="516" spans="1:5" ht="16" customHeight="1">
      <c r="A516" s="94"/>
      <c r="B516" s="94"/>
      <c r="C516" s="92"/>
      <c r="D516" s="92"/>
      <c r="E516" s="92"/>
    </row>
    <row r="517" spans="1:5" ht="16" customHeight="1">
      <c r="A517" s="92"/>
      <c r="B517" s="94"/>
      <c r="C517" s="92"/>
      <c r="D517" s="92"/>
      <c r="E517" s="92"/>
    </row>
    <row r="518" spans="1:5" ht="16" customHeight="1">
      <c r="A518" s="94"/>
      <c r="B518" s="94"/>
      <c r="C518" s="92"/>
      <c r="D518" s="92"/>
      <c r="E518" s="92"/>
    </row>
    <row r="519" spans="1:5" ht="16" customHeight="1">
      <c r="A519" s="94"/>
      <c r="B519" s="94"/>
      <c r="C519" s="92"/>
      <c r="D519" s="92"/>
      <c r="E519" s="92"/>
    </row>
    <row r="520" spans="1:5" ht="16" customHeight="1">
      <c r="A520" s="94"/>
      <c r="B520" s="94"/>
      <c r="C520" s="92"/>
      <c r="D520" s="92"/>
      <c r="E520" s="92"/>
    </row>
    <row r="521" spans="1:5" ht="16" customHeight="1">
      <c r="A521" s="94"/>
      <c r="B521" s="94"/>
      <c r="C521" s="92"/>
      <c r="D521" s="92"/>
      <c r="E521" s="92"/>
    </row>
    <row r="522" spans="1:5" ht="16" customHeight="1">
      <c r="A522" s="94"/>
      <c r="B522" s="94"/>
      <c r="C522" s="92"/>
      <c r="D522" s="92"/>
      <c r="E522" s="92"/>
    </row>
    <row r="523" spans="1:5" ht="16" customHeight="1">
      <c r="A523" s="94"/>
      <c r="B523" s="94"/>
      <c r="C523" s="92"/>
      <c r="D523" s="92"/>
      <c r="E523" s="92"/>
    </row>
    <row r="524" spans="1:5" ht="16" customHeight="1">
      <c r="A524" s="94"/>
      <c r="B524" s="94"/>
      <c r="C524" s="92"/>
      <c r="D524" s="92"/>
      <c r="E524" s="92"/>
    </row>
    <row r="525" spans="1:5" ht="16" customHeight="1">
      <c r="A525" s="94"/>
      <c r="B525" s="94"/>
      <c r="C525" s="92"/>
      <c r="D525" s="92"/>
      <c r="E525" s="92"/>
    </row>
    <row r="526" spans="1:5" ht="16" customHeight="1">
      <c r="A526" s="94"/>
      <c r="B526" s="94"/>
      <c r="C526" s="92"/>
      <c r="D526" s="92"/>
      <c r="E526" s="92"/>
    </row>
    <row r="527" spans="1:5" ht="16" customHeight="1">
      <c r="A527" s="94"/>
      <c r="B527" s="94"/>
      <c r="C527" s="92"/>
      <c r="D527" s="92"/>
      <c r="E527" s="92"/>
    </row>
    <row r="528" spans="1:5" ht="16" customHeight="1">
      <c r="A528" s="92"/>
      <c r="B528" s="94"/>
      <c r="C528" s="92"/>
      <c r="D528" s="92"/>
      <c r="E528" s="92"/>
    </row>
    <row r="529" spans="1:5" ht="16" customHeight="1">
      <c r="A529" s="92"/>
      <c r="B529" s="94"/>
      <c r="C529" s="92"/>
      <c r="D529" s="92"/>
      <c r="E529" s="92"/>
    </row>
    <row r="530" spans="1:5" ht="16" customHeight="1">
      <c r="A530" s="92"/>
      <c r="B530" s="98"/>
      <c r="C530" s="92"/>
      <c r="D530" s="92"/>
      <c r="E530" s="92"/>
    </row>
    <row r="531" spans="1:5" ht="16" customHeight="1">
      <c r="A531" s="92"/>
      <c r="B531" s="94"/>
      <c r="C531" s="92"/>
      <c r="D531" s="92"/>
      <c r="E531" s="92"/>
    </row>
    <row r="532" spans="1:5" ht="16" customHeight="1">
      <c r="A532" s="92"/>
      <c r="B532" s="94"/>
      <c r="C532" s="92"/>
      <c r="D532" s="92"/>
      <c r="E532" s="92"/>
    </row>
    <row r="533" spans="1:5" ht="16" customHeight="1">
      <c r="A533" s="92"/>
      <c r="B533" s="92"/>
      <c r="C533" s="92"/>
      <c r="D533" s="92"/>
      <c r="E533" s="92"/>
    </row>
    <row r="534" spans="1:5" ht="16" customHeight="1">
      <c r="A534" s="94"/>
      <c r="B534" s="92"/>
      <c r="C534" s="92"/>
      <c r="D534" s="92"/>
      <c r="E534" s="92"/>
    </row>
    <row r="535" spans="1:5" ht="16" customHeight="1">
      <c r="A535" s="94"/>
      <c r="B535" s="92"/>
      <c r="C535" s="92"/>
      <c r="D535" s="92"/>
      <c r="E535" s="92"/>
    </row>
    <row r="536" spans="1:5" ht="13">
      <c r="A536" s="92"/>
      <c r="B536" s="92"/>
      <c r="C536" s="92"/>
      <c r="D536" s="92"/>
      <c r="E536" s="92"/>
    </row>
    <row r="537" spans="1:5" ht="13">
      <c r="A537" s="92"/>
      <c r="B537" s="92"/>
      <c r="C537" s="92"/>
      <c r="D537" s="92"/>
      <c r="E537" s="92"/>
    </row>
    <row r="538" spans="1:5" ht="13">
      <c r="A538" s="92"/>
      <c r="B538" s="94"/>
      <c r="C538" s="92"/>
      <c r="D538" s="92"/>
      <c r="E538" s="92"/>
    </row>
    <row r="539" spans="1:5" ht="13">
      <c r="A539" s="92"/>
      <c r="B539" s="92"/>
      <c r="C539" s="92"/>
      <c r="D539" s="92"/>
      <c r="E539" s="92"/>
    </row>
    <row r="540" spans="1:5" ht="13">
      <c r="A540" s="92"/>
      <c r="B540" s="92"/>
      <c r="C540" s="92"/>
      <c r="D540" s="92"/>
      <c r="E540" s="92"/>
    </row>
    <row r="541" spans="1:5" ht="13">
      <c r="A541" s="92"/>
      <c r="B541" s="92"/>
      <c r="C541" s="92"/>
      <c r="D541" s="92"/>
      <c r="E541" s="92"/>
    </row>
    <row r="542" spans="1:5" ht="13">
      <c r="A542" s="92"/>
      <c r="B542" s="92"/>
      <c r="C542" s="92"/>
      <c r="D542" s="92"/>
      <c r="E542" s="92"/>
    </row>
    <row r="543" spans="1:5" ht="13">
      <c r="A543" s="92"/>
      <c r="B543" s="94"/>
      <c r="C543" s="92"/>
      <c r="D543" s="92"/>
      <c r="E543" s="92"/>
    </row>
    <row r="544" spans="1:5" ht="13">
      <c r="A544" s="92"/>
      <c r="B544" s="94"/>
      <c r="C544" s="92"/>
      <c r="D544" s="92"/>
      <c r="E544" s="92"/>
    </row>
    <row r="545" spans="1:5" ht="13">
      <c r="A545" s="94"/>
      <c r="B545" s="94"/>
      <c r="C545" s="92"/>
      <c r="D545" s="92"/>
      <c r="E545" s="92"/>
    </row>
    <row r="546" spans="1:5" ht="13">
      <c r="A546" s="94"/>
      <c r="B546" s="94"/>
      <c r="C546" s="92"/>
      <c r="D546" s="92"/>
      <c r="E546" s="92"/>
    </row>
    <row r="547" spans="1:5" ht="13">
      <c r="A547" s="94"/>
      <c r="B547" s="94"/>
      <c r="C547" s="92"/>
      <c r="D547" s="92"/>
      <c r="E547" s="92"/>
    </row>
    <row r="548" spans="1:5" ht="13">
      <c r="A548" s="92"/>
      <c r="B548" s="94"/>
      <c r="C548" s="92"/>
      <c r="D548" s="92"/>
      <c r="E548" s="92"/>
    </row>
    <row r="549" spans="1:5" ht="13">
      <c r="A549" s="92"/>
      <c r="B549" s="94"/>
      <c r="C549" s="92"/>
      <c r="D549" s="92"/>
      <c r="E549" s="92"/>
    </row>
    <row r="550" spans="1:5" ht="13">
      <c r="A550" s="92"/>
      <c r="B550" s="94"/>
      <c r="C550" s="92"/>
      <c r="D550" s="92"/>
      <c r="E550" s="92"/>
    </row>
    <row r="551" spans="1:5" ht="13">
      <c r="A551" s="92"/>
      <c r="B551" s="94"/>
      <c r="C551" s="92"/>
      <c r="D551" s="92"/>
      <c r="E551" s="92"/>
    </row>
    <row r="552" spans="1:5" ht="13">
      <c r="A552" s="92"/>
      <c r="B552" s="94"/>
      <c r="C552" s="92"/>
      <c r="D552" s="92"/>
      <c r="E552" s="92"/>
    </row>
    <row r="553" spans="1:5" ht="13">
      <c r="A553" s="94"/>
      <c r="B553" s="94"/>
      <c r="C553" s="92"/>
      <c r="D553" s="92"/>
      <c r="E553" s="92"/>
    </row>
    <row r="554" spans="1:5" ht="13">
      <c r="A554" s="92"/>
      <c r="B554" s="94"/>
      <c r="C554" s="92"/>
      <c r="D554" s="92"/>
      <c r="E554" s="92"/>
    </row>
    <row r="555" spans="1:5" ht="13">
      <c r="A555" s="92"/>
      <c r="B555" s="94"/>
      <c r="C555" s="92"/>
      <c r="D555" s="92"/>
      <c r="E555" s="92"/>
    </row>
    <row r="556" spans="1:5" ht="13">
      <c r="A556" s="94"/>
      <c r="B556" s="94"/>
      <c r="C556" s="92"/>
      <c r="D556" s="92"/>
      <c r="E556" s="92"/>
    </row>
    <row r="557" spans="1:5" ht="13">
      <c r="A557" s="92"/>
      <c r="B557" s="92"/>
      <c r="C557" s="92"/>
      <c r="D557" s="92"/>
      <c r="E557" s="92"/>
    </row>
    <row r="558" spans="1:5" ht="13">
      <c r="A558" s="92"/>
      <c r="B558" s="94"/>
      <c r="C558" s="92"/>
      <c r="D558" s="92"/>
      <c r="E558" s="92"/>
    </row>
    <row r="559" spans="1:5" ht="13">
      <c r="A559" s="92"/>
      <c r="B559" s="94"/>
      <c r="C559" s="92"/>
      <c r="D559" s="92"/>
      <c r="E559" s="92"/>
    </row>
    <row r="560" spans="1:5" ht="13">
      <c r="A560" s="92"/>
      <c r="B560" s="94"/>
      <c r="C560" s="92"/>
      <c r="D560" s="92"/>
      <c r="E560" s="92"/>
    </row>
    <row r="561" spans="1:5" ht="13">
      <c r="A561" s="92"/>
      <c r="B561" s="94"/>
      <c r="C561" s="92"/>
      <c r="D561" s="92"/>
      <c r="E561" s="92"/>
    </row>
    <row r="562" spans="1:5" ht="13">
      <c r="A562" s="92"/>
      <c r="B562" s="94"/>
      <c r="C562" s="92"/>
      <c r="D562" s="92"/>
      <c r="E562" s="92"/>
    </row>
    <row r="563" spans="1:5" ht="13">
      <c r="A563" s="94"/>
      <c r="B563" s="94"/>
      <c r="C563" s="92"/>
      <c r="D563" s="92"/>
      <c r="E563" s="92"/>
    </row>
    <row r="564" spans="1:5" ht="13">
      <c r="A564" s="94"/>
      <c r="B564" s="94"/>
      <c r="C564" s="92"/>
      <c r="D564" s="92"/>
      <c r="E564" s="92"/>
    </row>
    <row r="565" spans="1:5" ht="13">
      <c r="A565" s="94"/>
      <c r="B565" s="94"/>
      <c r="C565" s="92"/>
      <c r="D565" s="92"/>
      <c r="E565" s="92"/>
    </row>
    <row r="566" spans="1:5" ht="13">
      <c r="A566" s="92"/>
      <c r="B566" s="94"/>
      <c r="C566" s="92"/>
      <c r="D566" s="92"/>
      <c r="E566" s="92"/>
    </row>
    <row r="567" spans="1:5" ht="13">
      <c r="A567" s="94"/>
      <c r="B567" s="94"/>
      <c r="C567" s="92"/>
      <c r="D567" s="92"/>
      <c r="E567" s="92"/>
    </row>
    <row r="568" spans="1:5" ht="13">
      <c r="A568" s="94"/>
      <c r="B568" s="94"/>
      <c r="C568" s="92"/>
      <c r="D568" s="92"/>
      <c r="E568" s="92"/>
    </row>
    <row r="569" spans="1:5" ht="13">
      <c r="A569" s="94"/>
      <c r="B569" s="94"/>
      <c r="C569" s="92"/>
      <c r="D569" s="92"/>
      <c r="E569" s="92"/>
    </row>
    <row r="570" spans="1:5" ht="13">
      <c r="A570" s="94"/>
      <c r="B570" s="94"/>
      <c r="C570" s="92"/>
      <c r="D570" s="92"/>
      <c r="E570" s="92"/>
    </row>
    <row r="571" spans="1:5" ht="13">
      <c r="A571" s="94"/>
      <c r="B571" s="94"/>
      <c r="C571" s="92"/>
      <c r="D571" s="92"/>
      <c r="E571" s="92"/>
    </row>
    <row r="572" spans="1:5" ht="13">
      <c r="A572" s="92"/>
      <c r="B572" s="94"/>
      <c r="C572" s="92"/>
      <c r="D572" s="92"/>
      <c r="E572" s="92"/>
    </row>
    <row r="573" spans="1:5" ht="13">
      <c r="A573" s="94"/>
      <c r="B573" s="94"/>
      <c r="C573" s="92"/>
      <c r="D573" s="92"/>
      <c r="E573" s="92"/>
    </row>
    <row r="574" spans="1:5" ht="13">
      <c r="A574" s="94"/>
      <c r="B574" s="94"/>
      <c r="C574" s="92"/>
      <c r="D574" s="92"/>
      <c r="E574" s="92"/>
    </row>
    <row r="575" spans="1:5" ht="13">
      <c r="A575" s="92"/>
      <c r="B575" s="94"/>
      <c r="C575" s="92"/>
      <c r="D575" s="92"/>
      <c r="E575" s="92"/>
    </row>
    <row r="576" spans="1:5" ht="13">
      <c r="A576" s="92"/>
      <c r="B576" s="94"/>
      <c r="C576" s="92"/>
      <c r="D576" s="92"/>
      <c r="E576" s="92"/>
    </row>
    <row r="577" spans="1:5" ht="13">
      <c r="A577" s="92"/>
      <c r="B577" s="92"/>
      <c r="C577" s="92"/>
      <c r="D577" s="92"/>
      <c r="E577" s="92"/>
    </row>
    <row r="578" spans="1:5" ht="13">
      <c r="A578" s="92"/>
      <c r="B578" s="94"/>
      <c r="C578" s="92"/>
      <c r="D578" s="92"/>
      <c r="E578" s="92"/>
    </row>
    <row r="579" spans="1:5" ht="13">
      <c r="A579" s="94"/>
      <c r="B579" s="94"/>
      <c r="C579" s="92"/>
      <c r="D579" s="92"/>
      <c r="E579" s="92"/>
    </row>
    <row r="580" spans="1:5" ht="13">
      <c r="A580" s="94"/>
      <c r="B580" s="94"/>
      <c r="C580" s="92"/>
      <c r="D580" s="92"/>
      <c r="E580" s="92"/>
    </row>
    <row r="581" spans="1:5" ht="13">
      <c r="A581" s="94"/>
      <c r="B581" s="94"/>
      <c r="C581" s="92"/>
      <c r="D581" s="92"/>
      <c r="E581" s="92"/>
    </row>
    <row r="582" spans="1:5" ht="13">
      <c r="A582" s="94"/>
      <c r="B582" s="92"/>
      <c r="C582" s="92"/>
      <c r="D582" s="92"/>
      <c r="E582" s="92"/>
    </row>
    <row r="583" spans="1:5" ht="13">
      <c r="A583" s="94"/>
      <c r="B583" s="92"/>
      <c r="C583" s="92"/>
      <c r="D583" s="92"/>
      <c r="E583" s="92"/>
    </row>
    <row r="584" spans="1:5" ht="13">
      <c r="A584" s="94"/>
      <c r="B584" s="92"/>
      <c r="C584" s="92"/>
      <c r="D584" s="92"/>
      <c r="E584" s="92"/>
    </row>
    <row r="585" spans="1:5" ht="13">
      <c r="A585" s="94"/>
      <c r="B585" s="92"/>
      <c r="C585" s="92"/>
      <c r="D585" s="92"/>
      <c r="E585" s="92"/>
    </row>
    <row r="586" spans="1:5" ht="13">
      <c r="A586" s="94"/>
      <c r="B586" s="94"/>
      <c r="C586" s="92"/>
      <c r="D586" s="92"/>
      <c r="E586" s="92"/>
    </row>
    <row r="587" spans="1:5" ht="13">
      <c r="A587" s="94"/>
      <c r="B587" s="92"/>
      <c r="C587" s="92"/>
      <c r="D587" s="92"/>
      <c r="E587" s="92"/>
    </row>
    <row r="588" spans="1:5" ht="13">
      <c r="A588" s="92"/>
      <c r="B588" s="94"/>
      <c r="C588" s="92"/>
      <c r="D588" s="92"/>
      <c r="E588" s="92"/>
    </row>
    <row r="589" spans="1:5" ht="13">
      <c r="A589" s="94"/>
      <c r="B589" s="92"/>
      <c r="C589" s="92"/>
      <c r="D589" s="92"/>
      <c r="E589" s="92"/>
    </row>
    <row r="590" spans="1:5" ht="13">
      <c r="A590" s="94"/>
      <c r="B590" s="92"/>
      <c r="C590" s="92"/>
      <c r="D590" s="92"/>
      <c r="E590" s="92"/>
    </row>
    <row r="591" spans="1:5" ht="13">
      <c r="A591" s="94"/>
      <c r="B591" s="92"/>
      <c r="C591" s="92"/>
      <c r="D591" s="92"/>
      <c r="E591" s="92"/>
    </row>
    <row r="592" spans="1:5" ht="13">
      <c r="A592" s="94"/>
      <c r="B592" s="94"/>
      <c r="C592" s="92"/>
      <c r="D592" s="92"/>
      <c r="E592" s="92"/>
    </row>
    <row r="593" spans="1:5" ht="13">
      <c r="A593" s="94"/>
      <c r="B593" s="94"/>
      <c r="C593" s="92"/>
      <c r="D593" s="92"/>
      <c r="E593" s="92"/>
    </row>
    <row r="594" spans="1:5" ht="13">
      <c r="A594" s="94"/>
      <c r="B594" s="94"/>
      <c r="C594" s="92"/>
      <c r="D594" s="92"/>
      <c r="E594" s="92"/>
    </row>
    <row r="595" spans="1:5" ht="13">
      <c r="A595" s="94"/>
      <c r="B595" s="94"/>
      <c r="C595" s="92"/>
      <c r="D595" s="92"/>
      <c r="E595" s="92"/>
    </row>
    <row r="596" spans="1:5" ht="13">
      <c r="A596" s="94"/>
      <c r="B596" s="94"/>
      <c r="C596" s="92"/>
      <c r="D596" s="92"/>
      <c r="E596" s="92"/>
    </row>
    <row r="597" spans="1:5" ht="13">
      <c r="A597" s="94"/>
      <c r="B597" s="92"/>
      <c r="C597" s="92"/>
      <c r="D597" s="92"/>
      <c r="E597" s="92"/>
    </row>
    <row r="598" spans="1:5" ht="13">
      <c r="A598" s="94"/>
      <c r="B598" s="94"/>
      <c r="C598" s="92"/>
      <c r="D598" s="92"/>
      <c r="E598" s="92"/>
    </row>
    <row r="599" spans="1:5" ht="13">
      <c r="A599" s="94"/>
      <c r="B599" s="94"/>
      <c r="C599" s="92"/>
      <c r="D599" s="92"/>
      <c r="E599" s="92"/>
    </row>
    <row r="600" spans="1:5" ht="13">
      <c r="A600" s="94"/>
      <c r="B600" s="94"/>
      <c r="C600" s="92"/>
      <c r="D600" s="92"/>
      <c r="E600" s="92"/>
    </row>
    <row r="601" spans="1:5" ht="13">
      <c r="A601" s="94"/>
      <c r="B601" s="94"/>
      <c r="C601" s="92"/>
      <c r="D601" s="92"/>
      <c r="E601" s="92"/>
    </row>
    <row r="602" spans="1:5" ht="13">
      <c r="A602" s="94"/>
      <c r="B602" s="92"/>
      <c r="C602" s="92"/>
      <c r="D602" s="92"/>
      <c r="E602" s="92"/>
    </row>
    <row r="603" spans="1:5" ht="13">
      <c r="A603" s="94"/>
      <c r="B603" s="92"/>
      <c r="C603" s="92"/>
      <c r="D603" s="92"/>
      <c r="E603" s="92"/>
    </row>
    <row r="604" spans="1:5" ht="13">
      <c r="A604" s="94"/>
      <c r="B604" s="94"/>
      <c r="C604" s="92"/>
      <c r="D604" s="92"/>
      <c r="E604" s="92"/>
    </row>
    <row r="605" spans="1:5" ht="13">
      <c r="A605" s="94"/>
      <c r="B605" s="94"/>
      <c r="C605" s="92"/>
      <c r="D605" s="92"/>
      <c r="E605" s="92"/>
    </row>
    <row r="606" spans="1:5" ht="13">
      <c r="A606" s="94"/>
      <c r="B606" s="94"/>
      <c r="C606" s="92"/>
      <c r="D606" s="92"/>
      <c r="E606" s="92"/>
    </row>
    <row r="607" spans="1:5" ht="13">
      <c r="A607" s="94"/>
      <c r="B607" s="94"/>
      <c r="C607" s="92"/>
      <c r="D607" s="92"/>
      <c r="E607" s="92"/>
    </row>
    <row r="608" spans="1:5" ht="13">
      <c r="A608" s="94"/>
      <c r="B608" s="94"/>
      <c r="C608" s="92"/>
      <c r="D608" s="92"/>
      <c r="E608" s="92"/>
    </row>
    <row r="609" spans="1:5" ht="13">
      <c r="A609" s="94"/>
      <c r="B609" s="92"/>
      <c r="C609" s="92"/>
      <c r="D609" s="92"/>
      <c r="E609" s="92"/>
    </row>
    <row r="610" spans="1:5" ht="13">
      <c r="A610" s="94"/>
      <c r="B610" s="94"/>
      <c r="C610" s="92"/>
      <c r="D610" s="92"/>
      <c r="E610" s="92"/>
    </row>
    <row r="611" spans="1:5" ht="13">
      <c r="A611" s="94"/>
      <c r="B611" s="94"/>
      <c r="C611" s="92"/>
      <c r="D611" s="92"/>
      <c r="E611" s="92"/>
    </row>
    <row r="612" spans="1:5" ht="13">
      <c r="A612" s="94"/>
      <c r="B612" s="92"/>
      <c r="C612" s="92"/>
      <c r="D612" s="92"/>
      <c r="E612" s="92"/>
    </row>
    <row r="613" spans="1:5" ht="13">
      <c r="A613" s="94"/>
      <c r="B613" s="92"/>
      <c r="C613" s="92"/>
      <c r="D613" s="92"/>
      <c r="E613" s="92"/>
    </row>
    <row r="614" spans="1:5" ht="13">
      <c r="A614" s="94"/>
      <c r="B614" s="92"/>
      <c r="C614" s="92"/>
      <c r="D614" s="92"/>
      <c r="E614" s="92"/>
    </row>
    <row r="615" spans="1:5" ht="13">
      <c r="A615" s="94"/>
      <c r="B615" s="94"/>
      <c r="C615" s="92"/>
      <c r="D615" s="92"/>
      <c r="E615" s="92"/>
    </row>
    <row r="616" spans="1:5" ht="13">
      <c r="A616" s="94"/>
      <c r="B616" s="94"/>
      <c r="C616" s="92"/>
      <c r="D616" s="92"/>
      <c r="E616" s="92"/>
    </row>
    <row r="617" spans="1:5" ht="13">
      <c r="A617" s="94"/>
      <c r="B617" s="94"/>
      <c r="C617" s="92"/>
      <c r="D617" s="92"/>
      <c r="E617" s="92"/>
    </row>
    <row r="618" spans="1:5" ht="13">
      <c r="A618" s="94"/>
      <c r="B618" s="94"/>
      <c r="C618" s="92"/>
      <c r="D618" s="92"/>
      <c r="E618" s="92"/>
    </row>
    <row r="619" spans="1:5" ht="13">
      <c r="A619" s="94"/>
      <c r="B619" s="94"/>
      <c r="C619" s="92"/>
      <c r="D619" s="92"/>
      <c r="E619" s="92"/>
    </row>
    <row r="620" spans="1:5" ht="13">
      <c r="A620" s="94"/>
      <c r="B620" s="94"/>
      <c r="C620" s="92"/>
      <c r="D620" s="92"/>
      <c r="E620" s="92"/>
    </row>
    <row r="621" spans="1:5" ht="13">
      <c r="A621" s="94"/>
      <c r="B621" s="94"/>
      <c r="C621" s="92"/>
      <c r="D621" s="92"/>
      <c r="E621" s="92"/>
    </row>
    <row r="622" spans="1:5" ht="13">
      <c r="A622" s="94"/>
      <c r="B622" s="94"/>
      <c r="C622" s="92"/>
      <c r="D622" s="92"/>
      <c r="E622" s="92"/>
    </row>
    <row r="623" spans="1:5" ht="13">
      <c r="A623" s="94"/>
      <c r="B623" s="92"/>
      <c r="C623" s="92"/>
      <c r="D623" s="92"/>
      <c r="E623" s="92"/>
    </row>
    <row r="624" spans="1:5" ht="13">
      <c r="A624" s="94"/>
      <c r="B624" s="94"/>
      <c r="C624" s="92"/>
      <c r="D624" s="92"/>
      <c r="E624" s="92"/>
    </row>
    <row r="625" spans="1:5" ht="13">
      <c r="A625" s="94"/>
      <c r="B625" s="92"/>
      <c r="C625" s="92"/>
      <c r="D625" s="92"/>
      <c r="E625" s="92"/>
    </row>
    <row r="626" spans="1:5" ht="13">
      <c r="A626" s="94"/>
      <c r="B626" s="94"/>
      <c r="C626" s="92"/>
      <c r="D626" s="92"/>
      <c r="E626" s="92"/>
    </row>
    <row r="627" spans="1:5" ht="13">
      <c r="A627" s="94"/>
      <c r="B627" s="94"/>
      <c r="C627" s="92"/>
      <c r="D627" s="92"/>
      <c r="E627" s="92"/>
    </row>
    <row r="628" spans="1:5" ht="13">
      <c r="A628" s="94"/>
      <c r="B628" s="94"/>
      <c r="C628" s="92"/>
      <c r="D628" s="92"/>
      <c r="E628" s="92"/>
    </row>
    <row r="629" spans="1:5" ht="13">
      <c r="A629" s="94"/>
      <c r="B629" s="94"/>
      <c r="C629" s="92"/>
      <c r="D629" s="92"/>
      <c r="E629" s="92"/>
    </row>
    <row r="630" spans="1:5" ht="13">
      <c r="A630" s="94"/>
      <c r="B630" s="94"/>
      <c r="C630" s="92"/>
      <c r="D630" s="92"/>
      <c r="E630" s="92"/>
    </row>
    <row r="631" spans="1:5" ht="13">
      <c r="A631" s="94"/>
      <c r="B631" s="94"/>
      <c r="C631" s="92"/>
      <c r="D631" s="92"/>
      <c r="E631" s="92"/>
    </row>
    <row r="632" spans="1:5" ht="13">
      <c r="A632" s="94"/>
      <c r="B632" s="94"/>
      <c r="C632" s="92"/>
      <c r="D632" s="92"/>
      <c r="E632" s="92"/>
    </row>
    <row r="633" spans="1:5" ht="13">
      <c r="A633" s="94"/>
      <c r="B633" s="94"/>
      <c r="C633" s="92"/>
      <c r="D633" s="92"/>
      <c r="E633" s="92"/>
    </row>
    <row r="634" spans="1:5" ht="13">
      <c r="A634" s="94"/>
      <c r="B634" s="94"/>
      <c r="C634" s="92"/>
      <c r="D634" s="92"/>
      <c r="E634" s="92"/>
    </row>
    <row r="635" spans="1:5" ht="13">
      <c r="A635" s="94"/>
      <c r="B635" s="94"/>
      <c r="C635" s="92"/>
      <c r="D635" s="92"/>
      <c r="E635" s="92"/>
    </row>
    <row r="636" spans="1:5" ht="13">
      <c r="A636" s="94"/>
      <c r="B636" s="94"/>
      <c r="C636" s="92"/>
      <c r="D636" s="92"/>
      <c r="E636" s="92"/>
    </row>
    <row r="637" spans="1:5" ht="13">
      <c r="A637" s="92"/>
      <c r="B637" s="92"/>
      <c r="C637" s="92"/>
      <c r="D637" s="92"/>
      <c r="E637" s="92"/>
    </row>
    <row r="638" spans="1:5" ht="13">
      <c r="A638" s="94"/>
      <c r="B638" s="92"/>
      <c r="C638" s="92"/>
      <c r="D638" s="92"/>
      <c r="E638" s="92"/>
    </row>
    <row r="639" spans="1:5" ht="13">
      <c r="A639" s="94"/>
      <c r="B639" s="92"/>
      <c r="C639" s="92"/>
      <c r="D639" s="92"/>
      <c r="E639" s="92"/>
    </row>
    <row r="640" spans="1:5" ht="13">
      <c r="A640" s="92"/>
      <c r="B640" s="92"/>
      <c r="C640" s="92"/>
      <c r="D640" s="92"/>
      <c r="E640" s="92"/>
    </row>
    <row r="641" spans="1:5" ht="13">
      <c r="A641" s="94"/>
      <c r="B641" s="92"/>
      <c r="C641" s="92"/>
      <c r="D641" s="92"/>
      <c r="E641" s="92"/>
    </row>
    <row r="642" spans="1:5" ht="13">
      <c r="A642" s="94"/>
      <c r="B642" s="92"/>
      <c r="C642" s="92"/>
      <c r="D642" s="92"/>
      <c r="E642" s="92"/>
    </row>
    <row r="643" spans="1:5" ht="13">
      <c r="A643" s="96"/>
      <c r="B643" s="92"/>
      <c r="C643" s="92"/>
      <c r="D643" s="92"/>
      <c r="E643" s="92"/>
    </row>
    <row r="644" spans="1:5" ht="13">
      <c r="A644" s="96"/>
      <c r="B644" s="92"/>
      <c r="C644" s="92"/>
      <c r="D644" s="92"/>
      <c r="E644" s="92"/>
    </row>
    <row r="645" spans="1:5" ht="13">
      <c r="A645" s="96"/>
      <c r="B645" s="92"/>
      <c r="C645" s="92"/>
      <c r="D645" s="92"/>
      <c r="E645" s="92"/>
    </row>
    <row r="646" spans="1:5" ht="13">
      <c r="A646" s="96"/>
      <c r="B646" s="94"/>
      <c r="C646" s="92"/>
      <c r="D646" s="92"/>
      <c r="E646" s="92"/>
    </row>
    <row r="647" spans="1:5" ht="13">
      <c r="A647" s="97"/>
      <c r="B647" s="94"/>
      <c r="C647" s="92"/>
      <c r="D647" s="92"/>
      <c r="E647" s="92"/>
    </row>
    <row r="648" spans="1:5" ht="13">
      <c r="A648" s="97"/>
      <c r="B648" s="92"/>
      <c r="C648" s="92"/>
      <c r="D648" s="92"/>
      <c r="E648" s="92"/>
    </row>
    <row r="649" spans="1:5" ht="13">
      <c r="A649" s="96"/>
      <c r="B649" s="92"/>
      <c r="C649" s="92"/>
      <c r="D649" s="92"/>
      <c r="E649" s="92"/>
    </row>
    <row r="650" spans="1:5" ht="13">
      <c r="A650" s="96"/>
      <c r="B650" s="92"/>
      <c r="C650" s="92"/>
      <c r="D650" s="92"/>
      <c r="E650" s="92"/>
    </row>
    <row r="651" spans="1:5" ht="13">
      <c r="A651" s="97"/>
      <c r="B651" s="94"/>
      <c r="C651" s="92"/>
      <c r="D651" s="92"/>
      <c r="E651" s="92"/>
    </row>
    <row r="652" spans="1:5" ht="13">
      <c r="A652" s="96"/>
      <c r="B652" s="92"/>
      <c r="C652" s="92"/>
      <c r="D652" s="92"/>
      <c r="E652" s="92"/>
    </row>
    <row r="653" spans="1:5" ht="13">
      <c r="A653" s="96"/>
      <c r="B653" s="92"/>
      <c r="C653" s="92"/>
      <c r="D653" s="92"/>
      <c r="E653" s="92"/>
    </row>
    <row r="654" spans="1:5" ht="13">
      <c r="A654" s="96"/>
      <c r="B654" s="92"/>
      <c r="C654" s="92"/>
      <c r="D654" s="92"/>
      <c r="E654" s="92"/>
    </row>
    <row r="655" spans="1:5" ht="13">
      <c r="A655" s="96"/>
      <c r="B655" s="94"/>
      <c r="C655" s="92"/>
      <c r="D655" s="92"/>
      <c r="E655" s="92"/>
    </row>
    <row r="656" spans="1:5" ht="13">
      <c r="A656" s="97"/>
      <c r="B656" s="94"/>
      <c r="C656" s="92"/>
      <c r="D656" s="92"/>
      <c r="E656" s="92"/>
    </row>
    <row r="657" spans="1:5" ht="13">
      <c r="A657" s="96"/>
      <c r="B657" s="94"/>
      <c r="C657" s="92"/>
      <c r="D657" s="92"/>
      <c r="E657" s="92"/>
    </row>
    <row r="658" spans="1:5" ht="13">
      <c r="A658" s="96"/>
      <c r="B658" s="94"/>
      <c r="C658" s="92"/>
      <c r="D658" s="92"/>
      <c r="E658" s="92"/>
    </row>
    <row r="659" spans="1:5" ht="13">
      <c r="A659" s="96"/>
      <c r="B659" s="94"/>
      <c r="C659" s="92"/>
      <c r="D659" s="92"/>
      <c r="E659" s="92"/>
    </row>
    <row r="660" spans="1:5" ht="13">
      <c r="A660" s="97"/>
      <c r="B660" s="94"/>
      <c r="C660" s="92"/>
      <c r="D660" s="92"/>
      <c r="E660" s="92"/>
    </row>
    <row r="661" spans="1:5" ht="13">
      <c r="A661" s="96"/>
      <c r="B661" s="94"/>
      <c r="C661" s="92"/>
      <c r="D661" s="92"/>
      <c r="E661" s="92"/>
    </row>
    <row r="662" spans="1:5" ht="13">
      <c r="A662" s="96"/>
      <c r="B662" s="94"/>
      <c r="C662" s="92"/>
      <c r="D662" s="92"/>
      <c r="E662" s="92"/>
    </row>
    <row r="663" spans="1:5" ht="13">
      <c r="A663" s="96"/>
      <c r="B663" s="94"/>
      <c r="C663" s="92"/>
      <c r="D663" s="92"/>
      <c r="E663" s="92"/>
    </row>
    <row r="664" spans="1:5" ht="13">
      <c r="A664" s="96"/>
      <c r="B664" s="94"/>
      <c r="C664" s="92"/>
      <c r="D664" s="92"/>
      <c r="E664" s="92"/>
    </row>
    <row r="665" spans="1:5" ht="13">
      <c r="A665" s="96"/>
      <c r="B665" s="94"/>
      <c r="C665" s="92"/>
      <c r="D665" s="92"/>
      <c r="E665" s="92"/>
    </row>
    <row r="666" spans="1:5" ht="13">
      <c r="A666" s="96"/>
      <c r="B666" s="94"/>
      <c r="C666" s="92"/>
      <c r="D666" s="92"/>
      <c r="E666" s="92"/>
    </row>
    <row r="667" spans="1:5" ht="13">
      <c r="A667" s="96"/>
      <c r="B667" s="94"/>
      <c r="C667" s="92"/>
      <c r="D667" s="92"/>
      <c r="E667" s="92"/>
    </row>
    <row r="668" spans="1:5" ht="13">
      <c r="A668" s="96"/>
      <c r="B668" s="94"/>
      <c r="C668" s="92"/>
      <c r="D668" s="92"/>
      <c r="E668" s="92"/>
    </row>
    <row r="669" spans="1:5" ht="13">
      <c r="A669" s="97"/>
      <c r="B669" s="92"/>
      <c r="C669" s="92"/>
      <c r="D669" s="92"/>
      <c r="E669" s="92"/>
    </row>
    <row r="670" spans="1:5" ht="13">
      <c r="A670" s="97"/>
      <c r="B670" s="94"/>
      <c r="C670" s="92"/>
      <c r="D670" s="92"/>
      <c r="E670" s="92"/>
    </row>
    <row r="671" spans="1:5" ht="13">
      <c r="A671" s="97"/>
      <c r="B671" s="94"/>
      <c r="C671" s="92"/>
      <c r="D671" s="92"/>
      <c r="E671" s="92"/>
    </row>
    <row r="672" spans="1:5" ht="13">
      <c r="A672" s="96"/>
      <c r="B672" s="94"/>
      <c r="C672" s="92"/>
      <c r="D672" s="92"/>
      <c r="E672" s="92"/>
    </row>
    <row r="673" spans="1:5" ht="13">
      <c r="A673" s="96"/>
      <c r="B673" s="94"/>
      <c r="C673" s="92"/>
      <c r="D673" s="92"/>
      <c r="E673" s="92"/>
    </row>
    <row r="674" spans="1:5" ht="13">
      <c r="A674" s="96"/>
      <c r="B674" s="94"/>
      <c r="C674" s="92"/>
      <c r="D674" s="92"/>
      <c r="E674" s="92"/>
    </row>
    <row r="675" spans="1:5" ht="13">
      <c r="A675" s="96"/>
      <c r="B675" s="94"/>
      <c r="C675" s="92"/>
      <c r="D675" s="92"/>
      <c r="E675" s="92"/>
    </row>
    <row r="676" spans="1:5" ht="13">
      <c r="A676" s="96"/>
      <c r="B676" s="94"/>
      <c r="C676" s="92"/>
      <c r="D676" s="92"/>
      <c r="E676" s="92"/>
    </row>
    <row r="677" spans="1:5" ht="13">
      <c r="A677" s="96"/>
      <c r="B677" s="94"/>
      <c r="C677" s="92"/>
      <c r="D677" s="92"/>
      <c r="E677" s="92"/>
    </row>
    <row r="678" spans="1:5" ht="13">
      <c r="A678" s="97"/>
      <c r="B678" s="94"/>
      <c r="C678" s="92"/>
      <c r="D678" s="92"/>
      <c r="E678" s="92"/>
    </row>
    <row r="679" spans="1:5" ht="13">
      <c r="A679" s="92"/>
      <c r="B679" s="94"/>
      <c r="C679" s="92"/>
      <c r="D679" s="92"/>
      <c r="E679" s="92"/>
    </row>
    <row r="680" spans="1:5" ht="13">
      <c r="A680" s="92"/>
      <c r="B680" s="94"/>
      <c r="C680" s="92"/>
      <c r="D680" s="92"/>
      <c r="E680" s="92"/>
    </row>
    <row r="681" spans="1:5" ht="13">
      <c r="A681" s="92"/>
      <c r="B681" s="94"/>
      <c r="C681" s="92"/>
      <c r="D681" s="92"/>
      <c r="E681" s="92"/>
    </row>
    <row r="682" spans="1:5" ht="13">
      <c r="A682" s="94"/>
      <c r="B682" s="92"/>
      <c r="C682" s="92"/>
      <c r="D682" s="92"/>
      <c r="E682" s="92"/>
    </row>
    <row r="683" spans="1:5" ht="13">
      <c r="A683" s="94"/>
      <c r="B683" s="94"/>
      <c r="C683" s="92"/>
      <c r="D683" s="92"/>
      <c r="E683" s="92"/>
    </row>
    <row r="684" spans="1:5" ht="13">
      <c r="A684" s="92"/>
      <c r="B684" s="94"/>
      <c r="C684" s="92"/>
      <c r="D684" s="92"/>
      <c r="E684" s="92"/>
    </row>
    <row r="685" spans="1:5" ht="13">
      <c r="A685" s="94"/>
      <c r="B685" s="94"/>
      <c r="C685" s="92"/>
      <c r="D685" s="92"/>
      <c r="E685" s="92"/>
    </row>
    <row r="686" spans="1:5" ht="13">
      <c r="A686" s="94"/>
      <c r="B686" s="94"/>
      <c r="C686" s="92"/>
      <c r="D686" s="92"/>
      <c r="E686" s="92"/>
    </row>
    <row r="687" spans="1:5" ht="13">
      <c r="A687" s="92"/>
      <c r="B687" s="94"/>
      <c r="C687" s="92"/>
      <c r="D687" s="92"/>
      <c r="E687" s="92"/>
    </row>
    <row r="688" spans="1:5" ht="13">
      <c r="A688" s="92"/>
      <c r="B688" s="94"/>
      <c r="C688" s="92"/>
      <c r="D688" s="92"/>
      <c r="E688" s="92"/>
    </row>
    <row r="689" spans="1:5" ht="13">
      <c r="A689" s="92"/>
      <c r="B689" s="92"/>
      <c r="C689" s="92"/>
      <c r="D689" s="92"/>
      <c r="E689" s="92"/>
    </row>
    <row r="690" spans="1:5" ht="13">
      <c r="A690" s="92"/>
      <c r="B690" s="92"/>
      <c r="C690" s="92"/>
      <c r="D690" s="92"/>
      <c r="E690" s="92"/>
    </row>
    <row r="691" spans="1:5" ht="13">
      <c r="A691" s="92"/>
      <c r="B691" s="92"/>
      <c r="C691" s="92"/>
      <c r="D691" s="92"/>
      <c r="E691" s="92"/>
    </row>
    <row r="692" spans="1:5" ht="13">
      <c r="A692" s="94"/>
      <c r="B692" s="92"/>
      <c r="C692" s="92"/>
      <c r="D692" s="92"/>
      <c r="E692" s="92"/>
    </row>
    <row r="693" spans="1:5" ht="13">
      <c r="A693" s="94"/>
      <c r="B693" s="92"/>
      <c r="C693" s="92"/>
      <c r="D693" s="92"/>
      <c r="E693" s="92"/>
    </row>
    <row r="694" spans="1:5" ht="13">
      <c r="A694" s="92"/>
      <c r="B694" s="92"/>
      <c r="C694" s="92"/>
      <c r="D694" s="92"/>
      <c r="E694" s="92"/>
    </row>
    <row r="695" spans="1:5" ht="13">
      <c r="A695" s="92"/>
      <c r="B695" s="92"/>
      <c r="C695" s="92"/>
      <c r="D695" s="92"/>
      <c r="E695" s="92"/>
    </row>
    <row r="696" spans="1:5" ht="13">
      <c r="A696" s="94"/>
      <c r="B696" s="92"/>
      <c r="C696" s="92"/>
      <c r="D696" s="92"/>
      <c r="E696" s="92"/>
    </row>
    <row r="697" spans="1:5" ht="13">
      <c r="A697" s="94"/>
      <c r="B697" s="92"/>
      <c r="C697" s="92"/>
      <c r="D697" s="92"/>
      <c r="E697" s="92"/>
    </row>
    <row r="698" spans="1:5" ht="13">
      <c r="A698" s="94"/>
      <c r="B698" s="92"/>
      <c r="C698" s="92"/>
      <c r="D698" s="92"/>
      <c r="E698" s="92"/>
    </row>
    <row r="699" spans="1:5" ht="13">
      <c r="A699" s="92"/>
      <c r="B699" s="92"/>
      <c r="C699" s="92"/>
      <c r="D699" s="92"/>
      <c r="E699" s="92"/>
    </row>
    <row r="700" spans="1:5" ht="13">
      <c r="A700" s="92"/>
      <c r="B700" s="92"/>
      <c r="C700" s="92"/>
      <c r="D700" s="92"/>
      <c r="E700" s="92"/>
    </row>
    <row r="701" spans="1:5" ht="13">
      <c r="A701" s="92"/>
      <c r="B701" s="92"/>
      <c r="C701" s="92"/>
      <c r="D701" s="92"/>
      <c r="E701" s="92"/>
    </row>
    <row r="702" spans="1:5" ht="13">
      <c r="A702" s="94"/>
      <c r="B702" s="92"/>
      <c r="C702" s="92"/>
      <c r="D702" s="92"/>
      <c r="E702" s="92"/>
    </row>
    <row r="703" spans="1:5" ht="13">
      <c r="A703" s="94"/>
      <c r="B703" s="92"/>
      <c r="C703" s="92"/>
      <c r="D703" s="92"/>
      <c r="E703" s="92"/>
    </row>
    <row r="704" spans="1:5" ht="13">
      <c r="A704" s="92"/>
      <c r="B704" s="92"/>
    </row>
    <row r="705" spans="1:2" ht="13">
      <c r="A705" s="92"/>
      <c r="B705" s="92"/>
    </row>
    <row r="706" spans="1:2" ht="13">
      <c r="A706" s="92"/>
      <c r="B706" s="92"/>
    </row>
    <row r="707" spans="1:2" ht="13">
      <c r="A707" s="92"/>
      <c r="B707" s="92"/>
    </row>
    <row r="708" spans="1:2" ht="13">
      <c r="A708" s="92"/>
      <c r="B708" s="92"/>
    </row>
    <row r="709" spans="1:2" ht="13">
      <c r="A709" s="92"/>
      <c r="B709" s="92"/>
    </row>
    <row r="710" spans="1:2" ht="13">
      <c r="A710" s="92"/>
      <c r="B710" s="92"/>
    </row>
    <row r="711" spans="1:2" ht="13">
      <c r="A711" s="92"/>
      <c r="B711" s="92"/>
    </row>
    <row r="712" spans="1:2" ht="13">
      <c r="A712" s="92"/>
      <c r="B712" s="92"/>
    </row>
    <row r="713" spans="1:2" ht="13">
      <c r="A713" s="92"/>
      <c r="B713" s="92"/>
    </row>
    <row r="714" spans="1:2" ht="13">
      <c r="A714" s="92"/>
      <c r="B714" s="92"/>
    </row>
    <row r="715" spans="1:2" ht="13">
      <c r="A715" s="92"/>
      <c r="B715" s="92"/>
    </row>
    <row r="716" spans="1:2" ht="13">
      <c r="A716" s="92"/>
      <c r="B716" s="92"/>
    </row>
    <row r="717" spans="1:2" ht="13">
      <c r="A717" s="92"/>
      <c r="B717" s="92"/>
    </row>
    <row r="718" spans="1:2" ht="13">
      <c r="A718" s="92"/>
      <c r="B718" s="92"/>
    </row>
    <row r="719" spans="1:2" ht="13">
      <c r="A719" s="92"/>
      <c r="B719" s="92"/>
    </row>
    <row r="720" spans="1:2" ht="13">
      <c r="A720" s="92"/>
      <c r="B720" s="92"/>
    </row>
    <row r="721" spans="1:2" ht="13">
      <c r="A721" s="92"/>
      <c r="B721" s="92"/>
    </row>
    <row r="722" spans="1:2" ht="13">
      <c r="A722" s="92"/>
      <c r="B722" s="92"/>
    </row>
    <row r="723" spans="1:2" ht="13">
      <c r="A723" s="92"/>
      <c r="B723" s="92"/>
    </row>
    <row r="724" spans="1:2" ht="13">
      <c r="A724" s="92"/>
      <c r="B724" s="92"/>
    </row>
    <row r="725" spans="1:2" ht="13">
      <c r="A725" s="92"/>
      <c r="B725" s="92"/>
    </row>
    <row r="726" spans="1:2" ht="13">
      <c r="A726" s="92"/>
      <c r="B726" s="92"/>
    </row>
    <row r="727" spans="1:2" ht="13">
      <c r="A727" s="92"/>
      <c r="B727" s="92"/>
    </row>
    <row r="728" spans="1:2" ht="13">
      <c r="A728" s="92"/>
      <c r="B728" s="92"/>
    </row>
    <row r="729" spans="1:2" ht="13">
      <c r="A729" s="92"/>
      <c r="B729" s="92"/>
    </row>
    <row r="730" spans="1:2" ht="13">
      <c r="A730" s="92"/>
      <c r="B730" s="92"/>
    </row>
    <row r="731" spans="1:2" ht="13">
      <c r="A731" s="92"/>
      <c r="B731" s="92"/>
    </row>
    <row r="732" spans="1:2" ht="13">
      <c r="A732" s="92"/>
      <c r="B732" s="92"/>
    </row>
    <row r="733" spans="1:2" ht="13">
      <c r="A733" s="92"/>
      <c r="B733" s="92"/>
    </row>
    <row r="734" spans="1:2" ht="13">
      <c r="A734" s="92"/>
      <c r="B734" s="92"/>
    </row>
    <row r="735" spans="1:2" ht="13">
      <c r="A735" s="92"/>
      <c r="B735" s="92"/>
    </row>
    <row r="736" spans="1:2" ht="13">
      <c r="A736" s="92"/>
      <c r="B736" s="92"/>
    </row>
    <row r="737" spans="1:2" ht="13">
      <c r="A737" s="92"/>
      <c r="B737" s="92"/>
    </row>
    <row r="738" spans="1:2" ht="13">
      <c r="A738" s="92"/>
      <c r="B738" s="92"/>
    </row>
    <row r="739" spans="1:2" ht="13">
      <c r="A739" s="92"/>
      <c r="B739" s="92"/>
    </row>
    <row r="740" spans="1:2" ht="13">
      <c r="A740" s="92"/>
      <c r="B740" s="92"/>
    </row>
    <row r="741" spans="1:2" ht="13">
      <c r="A741" s="92"/>
      <c r="B741" s="92"/>
    </row>
    <row r="742" spans="1:2" ht="13">
      <c r="A742" s="92"/>
      <c r="B742" s="92"/>
    </row>
    <row r="743" spans="1:2" ht="13">
      <c r="A743" s="92"/>
      <c r="B743" s="92"/>
    </row>
    <row r="744" spans="1:2" ht="13">
      <c r="A744" s="92"/>
      <c r="B744" s="92"/>
    </row>
    <row r="745" spans="1:2" ht="13">
      <c r="A745" s="92"/>
      <c r="B745" s="92"/>
    </row>
    <row r="746" spans="1:2" ht="13">
      <c r="A746" s="92"/>
      <c r="B746" s="92"/>
    </row>
    <row r="747" spans="1:2" ht="13">
      <c r="A747" s="92"/>
      <c r="B747" s="92"/>
    </row>
    <row r="748" spans="1:2" ht="13">
      <c r="A748" s="92"/>
      <c r="B748" s="92"/>
    </row>
    <row r="749" spans="1:2" ht="13">
      <c r="A749" s="92"/>
      <c r="B749" s="92"/>
    </row>
    <row r="750" spans="1:2" ht="13">
      <c r="A750" s="92"/>
      <c r="B750" s="92"/>
    </row>
    <row r="751" spans="1:2" ht="13">
      <c r="A751" s="92"/>
      <c r="B751" s="92"/>
    </row>
    <row r="752" spans="1:2" ht="13">
      <c r="A752" s="92"/>
      <c r="B752" s="92"/>
    </row>
    <row r="753" spans="1:2" ht="13">
      <c r="A753" s="92"/>
      <c r="B753" s="92"/>
    </row>
    <row r="754" spans="1:2" ht="13">
      <c r="A754" s="92"/>
      <c r="B754" s="92"/>
    </row>
    <row r="755" spans="1:2" ht="13">
      <c r="A755" s="92"/>
      <c r="B755" s="92"/>
    </row>
    <row r="756" spans="1:2" ht="13">
      <c r="A756" s="92"/>
      <c r="B756" s="92"/>
    </row>
    <row r="757" spans="1:2" ht="13">
      <c r="A757" s="92"/>
      <c r="B757" s="92"/>
    </row>
    <row r="758" spans="1:2" ht="13">
      <c r="A758" s="92"/>
      <c r="B758" s="92"/>
    </row>
    <row r="759" spans="1:2" ht="13">
      <c r="A759" s="92"/>
      <c r="B759" s="92"/>
    </row>
    <row r="760" spans="1:2" ht="13">
      <c r="A760" s="92"/>
      <c r="B760" s="92"/>
    </row>
    <row r="761" spans="1:2" ht="13">
      <c r="A761" s="92"/>
      <c r="B761" s="92"/>
    </row>
    <row r="762" spans="1:2" ht="13">
      <c r="A762" s="92"/>
      <c r="B762" s="92"/>
    </row>
    <row r="763" spans="1:2" ht="13">
      <c r="A763" s="92"/>
      <c r="B763" s="92"/>
    </row>
    <row r="764" spans="1:2" ht="13">
      <c r="A764" s="92"/>
      <c r="B764" s="92"/>
    </row>
    <row r="765" spans="1:2" ht="13">
      <c r="A765" s="92"/>
      <c r="B765" s="92"/>
    </row>
    <row r="766" spans="1:2" ht="13">
      <c r="A766" s="92"/>
      <c r="B766" s="92"/>
    </row>
    <row r="767" spans="1:2" ht="13">
      <c r="A767" s="92"/>
      <c r="B767" s="92"/>
    </row>
    <row r="768" spans="1:2" ht="13">
      <c r="A768" s="92"/>
      <c r="B768" s="92"/>
    </row>
    <row r="769" spans="1:2" ht="13">
      <c r="A769" s="92"/>
      <c r="B769" s="92"/>
    </row>
    <row r="770" spans="1:2" ht="13">
      <c r="A770" s="92"/>
      <c r="B770" s="92"/>
    </row>
    <row r="771" spans="1:2" ht="13">
      <c r="A771" s="92"/>
      <c r="B771" s="92"/>
    </row>
    <row r="772" spans="1:2" ht="13">
      <c r="A772" s="92"/>
      <c r="B772" s="92"/>
    </row>
    <row r="773" spans="1:2" ht="13">
      <c r="A773" s="92"/>
      <c r="B773" s="92"/>
    </row>
    <row r="774" spans="1:2" ht="13">
      <c r="A774" s="92"/>
      <c r="B774" s="92"/>
    </row>
    <row r="775" spans="1:2" ht="13">
      <c r="A775" s="92"/>
      <c r="B775" s="92"/>
    </row>
    <row r="776" spans="1:2" ht="13">
      <c r="A776" s="92"/>
      <c r="B776" s="92"/>
    </row>
    <row r="777" spans="1:2" ht="13">
      <c r="A777" s="92"/>
      <c r="B777" s="92"/>
    </row>
    <row r="778" spans="1:2" ht="13">
      <c r="A778" s="92"/>
      <c r="B778" s="92"/>
    </row>
    <row r="779" spans="1:2" ht="13">
      <c r="A779" s="92"/>
      <c r="B779" s="92"/>
    </row>
    <row r="780" spans="1:2" ht="13">
      <c r="A780" s="92"/>
      <c r="B780" s="92"/>
    </row>
    <row r="781" spans="1:2" ht="13">
      <c r="A781" s="92"/>
      <c r="B781" s="92"/>
    </row>
    <row r="782" spans="1:2" ht="13">
      <c r="A782" s="92"/>
      <c r="B782" s="92"/>
    </row>
    <row r="783" spans="1:2" ht="13">
      <c r="A783" s="92"/>
      <c r="B783" s="92"/>
    </row>
    <row r="784" spans="1:2" ht="13">
      <c r="A784" s="92"/>
      <c r="B784" s="92"/>
    </row>
    <row r="785" spans="1:2" ht="13">
      <c r="A785" s="92"/>
      <c r="B785" s="92"/>
    </row>
    <row r="786" spans="1:2" ht="13">
      <c r="A786" s="92"/>
      <c r="B786" s="92"/>
    </row>
    <row r="787" spans="1:2" ht="13">
      <c r="A787" s="92"/>
      <c r="B787" s="92"/>
    </row>
    <row r="788" spans="1:2" ht="13">
      <c r="A788" s="92"/>
      <c r="B788" s="92"/>
    </row>
    <row r="789" spans="1:2" ht="13">
      <c r="A789" s="92"/>
      <c r="B789" s="92"/>
    </row>
    <row r="790" spans="1:2" ht="13">
      <c r="A790" s="92"/>
      <c r="B790" s="92"/>
    </row>
    <row r="791" spans="1:2" ht="13">
      <c r="A791" s="92"/>
      <c r="B791" s="92"/>
    </row>
    <row r="792" spans="1:2" ht="13">
      <c r="A792" s="92"/>
      <c r="B792" s="92"/>
    </row>
    <row r="793" spans="1:2" ht="13">
      <c r="A793" s="92"/>
      <c r="B793" s="92"/>
    </row>
    <row r="794" spans="1:2" ht="13">
      <c r="A794" s="92"/>
      <c r="B794" s="92"/>
    </row>
    <row r="795" spans="1:2" ht="13">
      <c r="A795" s="92"/>
      <c r="B795" s="92"/>
    </row>
    <row r="796" spans="1:2" ht="13">
      <c r="A796" s="92"/>
      <c r="B796" s="92"/>
    </row>
    <row r="797" spans="1:2" ht="13">
      <c r="A797" s="92"/>
      <c r="B797" s="92"/>
    </row>
    <row r="798" spans="1:2" ht="13">
      <c r="A798" s="92"/>
      <c r="B798" s="92"/>
    </row>
    <row r="799" spans="1:2" ht="13">
      <c r="A799" s="92"/>
      <c r="B799" s="92"/>
    </row>
    <row r="800" spans="1:2" ht="13">
      <c r="A800" s="92"/>
      <c r="B800" s="92"/>
    </row>
    <row r="801" spans="1:2" ht="13">
      <c r="A801" s="92"/>
      <c r="B801" s="92"/>
    </row>
    <row r="802" spans="1:2" ht="13">
      <c r="A802" s="92"/>
      <c r="B802" s="92"/>
    </row>
    <row r="803" spans="1:2" ht="13">
      <c r="A803" s="92"/>
      <c r="B803" s="92"/>
    </row>
    <row r="804" spans="1:2" ht="13">
      <c r="A804" s="92"/>
      <c r="B804" s="92"/>
    </row>
    <row r="805" spans="1:2" ht="13">
      <c r="A805" s="92"/>
      <c r="B805" s="92"/>
    </row>
    <row r="806" spans="1:2" ht="13">
      <c r="A806" s="92"/>
      <c r="B806" s="92"/>
    </row>
    <row r="807" spans="1:2" ht="13">
      <c r="A807" s="92"/>
      <c r="B807" s="92"/>
    </row>
    <row r="808" spans="1:2" ht="13">
      <c r="A808" s="92"/>
      <c r="B808" s="92"/>
    </row>
    <row r="809" spans="1:2" ht="13">
      <c r="A809" s="92"/>
      <c r="B809" s="92"/>
    </row>
    <row r="810" spans="1:2" ht="13">
      <c r="A810" s="92"/>
      <c r="B810" s="92"/>
    </row>
    <row r="811" spans="1:2" ht="13">
      <c r="A811" s="92"/>
      <c r="B811" s="92"/>
    </row>
    <row r="812" spans="1:2" ht="13">
      <c r="A812" s="92"/>
      <c r="B812" s="92"/>
    </row>
    <row r="813" spans="1:2" ht="13">
      <c r="A813" s="92"/>
      <c r="B813" s="92"/>
    </row>
    <row r="814" spans="1:2" ht="13">
      <c r="A814" s="92"/>
      <c r="B814" s="92"/>
    </row>
    <row r="815" spans="1:2" ht="13">
      <c r="A815" s="92"/>
      <c r="B815" s="92"/>
    </row>
    <row r="816" spans="1:2" ht="13">
      <c r="A816" s="92"/>
      <c r="B816" s="92"/>
    </row>
    <row r="817" spans="1:2" ht="13">
      <c r="A817" s="92"/>
      <c r="B817" s="92"/>
    </row>
    <row r="818" spans="1:2" ht="13">
      <c r="A818" s="92"/>
      <c r="B818" s="92"/>
    </row>
    <row r="819" spans="1:2" ht="13">
      <c r="A819" s="92"/>
      <c r="B819" s="92"/>
    </row>
    <row r="820" spans="1:2" ht="13">
      <c r="A820" s="92"/>
      <c r="B820" s="92"/>
    </row>
    <row r="821" spans="1:2" ht="13">
      <c r="A821" s="92"/>
      <c r="B821" s="92"/>
    </row>
    <row r="822" spans="1:2" ht="13">
      <c r="A822" s="92"/>
      <c r="B822" s="92"/>
    </row>
    <row r="823" spans="1:2" ht="13">
      <c r="A823" s="92"/>
      <c r="B823" s="92"/>
    </row>
    <row r="824" spans="1:2" ht="13">
      <c r="A824" s="92"/>
      <c r="B824" s="92"/>
    </row>
    <row r="825" spans="1:2" ht="13">
      <c r="A825" s="92"/>
      <c r="B825" s="92"/>
    </row>
    <row r="826" spans="1:2" ht="13">
      <c r="A826" s="92"/>
      <c r="B826" s="92"/>
    </row>
    <row r="827" spans="1:2" ht="13">
      <c r="A827" s="92"/>
      <c r="B827" s="92"/>
    </row>
    <row r="828" spans="1:2" ht="13">
      <c r="A828" s="92"/>
      <c r="B828" s="92"/>
    </row>
    <row r="829" spans="1:2" ht="13">
      <c r="A829" s="92"/>
      <c r="B829" s="92"/>
    </row>
    <row r="830" spans="1:2" ht="13">
      <c r="A830" s="92"/>
      <c r="B830" s="92"/>
    </row>
    <row r="831" spans="1:2" ht="13">
      <c r="A831" s="92"/>
      <c r="B831" s="92"/>
    </row>
    <row r="832" spans="1:2" ht="13">
      <c r="A832" s="92"/>
      <c r="B832" s="92"/>
    </row>
    <row r="833" spans="1:2" ht="13">
      <c r="A833" s="92"/>
      <c r="B833" s="92"/>
    </row>
    <row r="834" spans="1:2" ht="13">
      <c r="A834" s="92"/>
      <c r="B834" s="92"/>
    </row>
    <row r="835" spans="1:2" ht="13">
      <c r="A835" s="92"/>
      <c r="B835" s="92"/>
    </row>
    <row r="836" spans="1:2" ht="13">
      <c r="A836" s="92"/>
      <c r="B836" s="92"/>
    </row>
    <row r="837" spans="1:2" ht="13">
      <c r="A837" s="92"/>
      <c r="B837" s="92"/>
    </row>
    <row r="838" spans="1:2" ht="13">
      <c r="A838" s="92"/>
      <c r="B838" s="92"/>
    </row>
    <row r="839" spans="1:2" ht="13">
      <c r="A839" s="92"/>
      <c r="B839" s="92"/>
    </row>
    <row r="840" spans="1:2" ht="13">
      <c r="A840" s="92"/>
      <c r="B840" s="92"/>
    </row>
    <row r="841" spans="1:2" ht="13">
      <c r="A841" s="92"/>
      <c r="B841" s="92"/>
    </row>
    <row r="842" spans="1:2" ht="13">
      <c r="A842" s="92"/>
      <c r="B842" s="92"/>
    </row>
    <row r="843" spans="1:2" ht="13">
      <c r="A843" s="92"/>
      <c r="B843" s="92"/>
    </row>
    <row r="844" spans="1:2" ht="13">
      <c r="A844" s="92"/>
      <c r="B844" s="92"/>
    </row>
    <row r="845" spans="1:2" ht="13">
      <c r="A845" s="92"/>
      <c r="B845" s="92"/>
    </row>
    <row r="846" spans="1:2" ht="13">
      <c r="A846" s="92"/>
      <c r="B846" s="92"/>
    </row>
    <row r="847" spans="1:2" ht="13">
      <c r="A847" s="92"/>
      <c r="B847" s="92"/>
    </row>
    <row r="848" spans="1:2" ht="13">
      <c r="A848" s="92"/>
      <c r="B848" s="92"/>
    </row>
    <row r="849" spans="1:2" ht="13">
      <c r="A849" s="92"/>
      <c r="B849" s="92"/>
    </row>
    <row r="850" spans="1:2" ht="13">
      <c r="A850" s="92"/>
      <c r="B850" s="92"/>
    </row>
    <row r="851" spans="1:2" ht="13">
      <c r="A851" s="92"/>
      <c r="B851" s="92"/>
    </row>
    <row r="852" spans="1:2" ht="13">
      <c r="A852" s="92"/>
      <c r="B852" s="92"/>
    </row>
    <row r="853" spans="1:2" ht="13">
      <c r="A853" s="92"/>
      <c r="B853" s="92"/>
    </row>
    <row r="854" spans="1:2" ht="13">
      <c r="A854" s="92"/>
      <c r="B854" s="92"/>
    </row>
    <row r="855" spans="1:2" ht="13">
      <c r="A855" s="92"/>
      <c r="B855" s="92"/>
    </row>
    <row r="856" spans="1:2" ht="13">
      <c r="A856" s="92"/>
      <c r="B856" s="92"/>
    </row>
    <row r="857" spans="1:2" ht="13">
      <c r="A857" s="92"/>
      <c r="B857" s="92"/>
    </row>
    <row r="858" spans="1:2" ht="13">
      <c r="A858" s="92"/>
      <c r="B858" s="92"/>
    </row>
    <row r="859" spans="1:2" ht="13">
      <c r="A859" s="92"/>
      <c r="B859" s="92"/>
    </row>
    <row r="860" spans="1:2" ht="13">
      <c r="A860" s="92"/>
      <c r="B860" s="92"/>
    </row>
    <row r="861" spans="1:2" ht="13">
      <c r="A861" s="92"/>
      <c r="B861" s="92"/>
    </row>
    <row r="862" spans="1:2" ht="13">
      <c r="A862" s="92"/>
      <c r="B862" s="92"/>
    </row>
    <row r="863" spans="1:2" ht="13">
      <c r="A863" s="92"/>
      <c r="B863" s="92"/>
    </row>
    <row r="864" spans="1:2" ht="13">
      <c r="A864" s="92"/>
      <c r="B864" s="92"/>
    </row>
    <row r="865" spans="1:2" ht="13">
      <c r="A865" s="92"/>
      <c r="B865" s="92"/>
    </row>
    <row r="866" spans="1:2" ht="13">
      <c r="A866" s="92"/>
      <c r="B866" s="92"/>
    </row>
    <row r="867" spans="1:2" ht="13">
      <c r="A867" s="92"/>
      <c r="B867" s="92"/>
    </row>
    <row r="868" spans="1:2" ht="13">
      <c r="A868" s="92"/>
      <c r="B868" s="92"/>
    </row>
    <row r="869" spans="1:2" ht="13">
      <c r="A869" s="92"/>
      <c r="B869" s="92"/>
    </row>
    <row r="870" spans="1:2" ht="13">
      <c r="A870" s="92"/>
      <c r="B870" s="92"/>
    </row>
    <row r="871" spans="1:2" ht="13">
      <c r="A871" s="92"/>
      <c r="B871" s="92"/>
    </row>
    <row r="872" spans="1:2" ht="13">
      <c r="A872" s="92"/>
      <c r="B872" s="92"/>
    </row>
    <row r="873" spans="1:2" ht="13">
      <c r="A873" s="92"/>
      <c r="B873" s="92"/>
    </row>
    <row r="874" spans="1:2" ht="13">
      <c r="A874" s="92"/>
      <c r="B874" s="92"/>
    </row>
    <row r="875" spans="1:2" ht="13">
      <c r="A875" s="92"/>
      <c r="B875" s="92"/>
    </row>
    <row r="876" spans="1:2" ht="13">
      <c r="A876" s="92"/>
      <c r="B876" s="92"/>
    </row>
    <row r="877" spans="1:2" ht="13">
      <c r="A877" s="92"/>
      <c r="B877" s="92"/>
    </row>
    <row r="878" spans="1:2" ht="13">
      <c r="A878" s="92"/>
      <c r="B878" s="92"/>
    </row>
    <row r="879" spans="1:2" ht="13">
      <c r="A879" s="92"/>
      <c r="B879" s="92"/>
    </row>
    <row r="880" spans="1:2" ht="13">
      <c r="A880" s="92"/>
      <c r="B880" s="92"/>
    </row>
    <row r="881" spans="1:2" ht="13">
      <c r="A881" s="92"/>
      <c r="B881" s="92"/>
    </row>
    <row r="882" spans="1:2" ht="13">
      <c r="A882" s="92"/>
      <c r="B882" s="92"/>
    </row>
    <row r="883" spans="1:2" ht="13">
      <c r="A883" s="92"/>
      <c r="B883" s="92"/>
    </row>
    <row r="884" spans="1:2" ht="13">
      <c r="A884" s="92"/>
      <c r="B884" s="92"/>
    </row>
    <row r="885" spans="1:2" ht="13">
      <c r="A885" s="92"/>
      <c r="B885" s="92"/>
    </row>
    <row r="886" spans="1:2" ht="13">
      <c r="A886" s="92"/>
      <c r="B886" s="92"/>
    </row>
    <row r="887" spans="1:2" ht="13">
      <c r="A887" s="92"/>
      <c r="B887" s="92"/>
    </row>
    <row r="888" spans="1:2" ht="13">
      <c r="A888" s="92"/>
      <c r="B888" s="92"/>
    </row>
    <row r="889" spans="1:2" ht="13">
      <c r="A889" s="92"/>
    </row>
    <row r="890" spans="1:2" ht="13">
      <c r="A890" s="92"/>
    </row>
    <row r="891" spans="1:2" ht="13">
      <c r="A891" s="92"/>
    </row>
    <row r="892" spans="1:2" ht="13">
      <c r="A892" s="92"/>
    </row>
    <row r="893" spans="1:2" ht="13">
      <c r="A893" s="92"/>
    </row>
    <row r="894" spans="1:2" ht="13">
      <c r="A894" s="92"/>
    </row>
    <row r="895" spans="1:2" ht="13">
      <c r="A895" s="92"/>
    </row>
    <row r="896" spans="1:2" ht="13">
      <c r="A896" s="92"/>
    </row>
    <row r="897" spans="1:1" ht="13">
      <c r="A897" s="92"/>
    </row>
    <row r="898" spans="1:1" ht="13">
      <c r="A898" s="92"/>
    </row>
    <row r="899" spans="1:1" ht="13">
      <c r="A899" s="92"/>
    </row>
    <row r="900" spans="1:1" ht="13">
      <c r="A900" s="92"/>
    </row>
    <row r="901" spans="1:1" ht="13">
      <c r="A901" s="92"/>
    </row>
    <row r="902" spans="1:1" ht="13">
      <c r="A902" s="92"/>
    </row>
    <row r="903" spans="1:1" ht="13">
      <c r="A903" s="92"/>
    </row>
  </sheetData>
  <sheetProtection sheet="1" objects="1" scenarios="1" selectLockedCells="1" selectUnlockedCells="1"/>
  <phoneticPr fontId="1" type="noConversion"/>
  <dataValidations count="2">
    <dataValidation type="list" allowBlank="1" showInputMessage="1" showErrorMessage="1" sqref="C17:C25" xr:uid="{5CE664E4-6A7A-7241-BE83-BB3AC7CA4DF4}">
      <formula1>#REF!</formula1>
    </dataValidation>
    <dataValidation type="list" allowBlank="1" showInputMessage="1" showErrorMessage="1" sqref="B14:B17 B7:B11" xr:uid="{C7B1BB6A-F163-E746-96E2-1AE0EF89D181}">
      <formula1>$B$10:$B$12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o xmlns="6425d6e2-2d12-4dbe-9b0d-2abb69d74db6" xsi:nil="true"/>
    <lcf76f155ced4ddcb4097134ff3c332f xmlns="6425d6e2-2d12-4dbe-9b0d-2abb69d74db6">
      <Terms xmlns="http://schemas.microsoft.com/office/infopath/2007/PartnerControls"/>
    </lcf76f155ced4ddcb4097134ff3c332f>
    <TaxCatchAll xmlns="737cb0d7-2b67-4950-802b-d125605fc250" xsi:nil="true"/>
    <SharedWithUsers xmlns="737cb0d7-2b67-4950-802b-d125605fc250">
      <UserInfo>
        <DisplayName>Reidun Aasen  Vadseth</DisplayName>
        <AccountId>453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6EC8561B693247A205301C4AA5CDE3" ma:contentTypeVersion="18" ma:contentTypeDescription="Opprett et nytt dokument." ma:contentTypeScope="" ma:versionID="aa6062ba17bc685adf90f2438516cf61">
  <xsd:schema xmlns:xsd="http://www.w3.org/2001/XMLSchema" xmlns:xs="http://www.w3.org/2001/XMLSchema" xmlns:p="http://schemas.microsoft.com/office/2006/metadata/properties" xmlns:ns2="737cb0d7-2b67-4950-802b-d125605fc250" xmlns:ns3="6425d6e2-2d12-4dbe-9b0d-2abb69d74db6" targetNamespace="http://schemas.microsoft.com/office/2006/metadata/properties" ma:root="true" ma:fieldsID="360c7d099f7bf28416601f1261d5b2d9" ns2:_="" ns3:_="">
    <xsd:import namespace="737cb0d7-2b67-4950-802b-d125605fc250"/>
    <xsd:import namespace="6425d6e2-2d12-4dbe-9b0d-2abb69d74d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Dato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cb0d7-2b67-4950-802b-d125605fc2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6898210-b397-4e92-9435-2f30e2d0131f}" ma:internalName="TaxCatchAll" ma:showField="CatchAllData" ma:web="737cb0d7-2b67-4950-802b-d125605fc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5d6e2-2d12-4dbe-9b0d-2abb69d74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o" ma:index="20" nillable="true" ma:displayName="Dato" ma:format="DateOnly" ma:internalName="Dat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57bf6439-6bc2-4a06-bccd-8ca5585f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16BD41-4FF7-48DE-9538-1F15D78217A7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737cb0d7-2b67-4950-802b-d125605fc250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425d6e2-2d12-4dbe-9b0d-2abb69d74db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882D33A-D8CD-44F8-817B-55872D6BBE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05B7D3-941A-4D42-82E7-593F2E2A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7cb0d7-2b67-4950-802b-d125605fc250"/>
    <ds:schemaRef ds:uri="6425d6e2-2d12-4dbe-9b0d-2abb69d74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3</vt:i4>
      </vt:variant>
    </vt:vector>
  </HeadingPairs>
  <TitlesOfParts>
    <vt:vector size="8" baseType="lpstr">
      <vt:lpstr>Om verktøyet</vt:lpstr>
      <vt:lpstr>Sirkularitetsindeks (SI)</vt:lpstr>
      <vt:lpstr>Inndata - Bygning</vt:lpstr>
      <vt:lpstr>Inndata - Fyllmasser</vt:lpstr>
      <vt:lpstr>Lister</vt:lpstr>
      <vt:lpstr>SIRKindeks</vt:lpstr>
      <vt:lpstr>'Inndata - Bygning'!TOTVEKT</vt:lpstr>
      <vt:lpstr>'Inndata - Fyllmasser'!TOTVEKT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Nora Holand</cp:lastModifiedBy>
  <cp:revision/>
  <dcterms:created xsi:type="dcterms:W3CDTF">2023-02-09T10:28:14Z</dcterms:created>
  <dcterms:modified xsi:type="dcterms:W3CDTF">2023-09-11T08:11:49Z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0x010100596EC8561B693247A205301C4AA5CDE3</vt:lpwstr>
  </property>
  <property fmtid="{D5CDD505-2E9C-101B-9397-08002B2CF9AE}" pid="3" name="MediaServiceImageTags">
    <vt:lpwstr/>
  </property>
</Properties>
</file>